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1545" windowWidth="19200" windowHeight="12570"/>
  </bookViews>
  <sheets>
    <sheet name="Mass Cover Sheet" sheetId="2" r:id="rId1"/>
    <sheet name="Appx 3 (Mass) Hours" sheetId="1" r:id="rId2"/>
    <sheet name="Appx 3 (Mass) Rules" sheetId="9" r:id="rId3"/>
    <sheet name="Appx 1 (Res) Hours" sheetId="13" r:id="rId4"/>
    <sheet name="Appx 1 (Res) Rules" sheetId="14" r:id="rId5"/>
    <sheet name="Appendix 1 Rules" sheetId="12" state="hidden" r:id="rId6"/>
    <sheet name="Appx 2 (Comm) Hours" sheetId="10" r:id="rId7"/>
    <sheet name="Appx 2 (Comm) Rules" sheetId="8" r:id="rId8"/>
    <sheet name="Appendix 3 Rules" sheetId="3" state="hidden" r:id="rId9"/>
    <sheet name="Sheet1" sheetId="16" r:id="rId10"/>
  </sheets>
  <definedNames>
    <definedName name="a1_hours">'Appendix 1 Rules'!$A$2:$A$16</definedName>
    <definedName name="a1_rules">'Appendix 1 Rules'!$A$2:$A$16</definedName>
    <definedName name="a3_hours">'Appendix 3 Rules'!$A$2:$A$34</definedName>
    <definedName name="A3_Rule">'Appx 3 (Mass) Hours'!$F:$F</definedName>
    <definedName name="App_3_lookup">'Appendix 3 Rules'!$A$1:$O$34</definedName>
    <definedName name="_xlnm.Print_Titles" localSheetId="5">'Appendix 1 Rules'!$1:$1</definedName>
    <definedName name="_xlnm.Print_Titles" localSheetId="8">'Appendix 3 Rules'!$1:$1</definedName>
    <definedName name="_xlnm.Print_Titles" localSheetId="3">'Appx 1 (Res) Hours'!$1:$9</definedName>
    <definedName name="_xlnm.Print_Titles" localSheetId="6">'Appx 2 (Comm) Hours'!$1:$9</definedName>
    <definedName name="_xlnm.Print_Titles" localSheetId="7">'Appx 2 (Comm) Rules'!$1:$1</definedName>
    <definedName name="_xlnm.Print_Titles" localSheetId="1">'Appx 3 (Mass) Hours'!$1:$9</definedName>
    <definedName name="Rule_2">'Appx 2 (Comm) Rules'!$A$2:$A$54</definedName>
    <definedName name="Rules_1">#REF!</definedName>
    <definedName name="Rules_3" localSheetId="5">'Appendix 1 Rules'!#REF!</definedName>
    <definedName name="Rules_3" localSheetId="3">'Appendix 3 Rules'!#REF!</definedName>
    <definedName name="Rules_3" localSheetId="4">'Appendix 3 Rules'!#REF!</definedName>
    <definedName name="Rules_3" localSheetId="6">'Appendix 3 Rules'!#REF!</definedName>
    <definedName name="Rules_3">'Appendix 3 Rules'!#REF!</definedName>
  </definedNames>
  <calcPr calcId="145621"/>
</workbook>
</file>

<file path=xl/calcChain.xml><?xml version="1.0" encoding="utf-8"?>
<calcChain xmlns="http://schemas.openxmlformats.org/spreadsheetml/2006/main">
  <c r="H11" i="13" l="1"/>
  <c r="H12" i="13"/>
  <c r="H13" i="13"/>
  <c r="H14" i="13"/>
  <c r="H15" i="13"/>
  <c r="H16" i="13"/>
  <c r="H17" i="13"/>
  <c r="H18" i="13"/>
  <c r="H19" i="13"/>
  <c r="H20" i="13"/>
  <c r="H21" i="13"/>
  <c r="H22" i="13"/>
  <c r="H23" i="13"/>
  <c r="H24" i="13"/>
  <c r="H25" i="13"/>
  <c r="H26" i="13"/>
  <c r="H27" i="13"/>
  <c r="H28" i="13"/>
  <c r="H29" i="13"/>
  <c r="H30" i="13"/>
  <c r="H31" i="13"/>
  <c r="H32" i="13"/>
  <c r="H33" i="13"/>
  <c r="H34" i="13"/>
  <c r="H35" i="13"/>
  <c r="H36" i="13"/>
  <c r="H37" i="13"/>
  <c r="H38" i="13"/>
  <c r="H39" i="13"/>
  <c r="H40" i="13"/>
  <c r="H41" i="13"/>
  <c r="H42" i="13"/>
  <c r="H43" i="13"/>
  <c r="H44" i="13"/>
  <c r="H45" i="13"/>
  <c r="H46" i="13"/>
  <c r="H47" i="13"/>
  <c r="H48" i="13"/>
  <c r="H49" i="13"/>
  <c r="H50" i="13"/>
  <c r="H51" i="13"/>
  <c r="H52" i="13"/>
  <c r="H53" i="13"/>
  <c r="H54" i="13"/>
  <c r="H55" i="13"/>
  <c r="H56" i="13"/>
  <c r="H57" i="13"/>
  <c r="H58" i="13"/>
  <c r="H59" i="13"/>
  <c r="H60" i="13"/>
  <c r="H61" i="13"/>
  <c r="H62" i="13"/>
  <c r="H63" i="13"/>
  <c r="H64" i="13"/>
  <c r="H65" i="13"/>
  <c r="H66" i="13"/>
  <c r="H67" i="13"/>
  <c r="H68" i="13"/>
  <c r="H69" i="13"/>
  <c r="H70" i="13"/>
  <c r="H71" i="13"/>
  <c r="H72" i="13"/>
  <c r="H73" i="13"/>
  <c r="H74" i="13"/>
  <c r="H75" i="13"/>
  <c r="H76" i="13"/>
  <c r="H77" i="13"/>
  <c r="H78" i="13"/>
  <c r="H79" i="13"/>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G10" i="13" l="1"/>
  <c r="H11" i="10" l="1"/>
  <c r="H12" i="10"/>
  <c r="H13"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H43" i="10"/>
  <c r="H44" i="10"/>
  <c r="H45" i="10"/>
  <c r="H46" i="10"/>
  <c r="H47" i="10"/>
  <c r="H48" i="10"/>
  <c r="H49" i="10"/>
  <c r="H50" i="10"/>
  <c r="H51" i="10"/>
  <c r="H52" i="10"/>
  <c r="H53" i="10"/>
  <c r="H54" i="10"/>
  <c r="H55" i="10"/>
  <c r="H56" i="10"/>
  <c r="H57" i="10"/>
  <c r="H58" i="10"/>
  <c r="H59" i="10"/>
  <c r="H60" i="10"/>
  <c r="H61" i="10"/>
  <c r="H62" i="10"/>
  <c r="H63" i="10"/>
  <c r="H64" i="10"/>
  <c r="H65" i="10"/>
  <c r="H66" i="10"/>
  <c r="H67" i="10"/>
  <c r="H68" i="10"/>
  <c r="H69" i="10"/>
  <c r="H70" i="10"/>
  <c r="H71" i="10"/>
  <c r="H72" i="10"/>
  <c r="H73" i="10"/>
  <c r="H74" i="10"/>
  <c r="H75" i="10"/>
  <c r="H76" i="10"/>
  <c r="H77" i="10"/>
  <c r="H78" i="10"/>
  <c r="H79" i="10"/>
  <c r="H80" i="10"/>
  <c r="H81" i="10"/>
  <c r="H82" i="10"/>
  <c r="H83" i="10"/>
  <c r="H84" i="10"/>
  <c r="H85" i="10"/>
  <c r="H86" i="10"/>
  <c r="H87" i="10"/>
  <c r="H88" i="10"/>
  <c r="H89" i="10"/>
  <c r="H90" i="10"/>
  <c r="H91" i="10"/>
  <c r="H92" i="10"/>
  <c r="H93" i="10"/>
  <c r="H94" i="10"/>
  <c r="H95" i="10"/>
  <c r="H96" i="10"/>
  <c r="H97" i="10"/>
  <c r="H98" i="10"/>
  <c r="H99" i="10"/>
  <c r="H100" i="10"/>
  <c r="H101" i="10"/>
  <c r="H102" i="10"/>
  <c r="H103" i="10"/>
  <c r="H104" i="10"/>
  <c r="H105" i="10"/>
  <c r="H106" i="10"/>
  <c r="H107" i="10"/>
  <c r="H108" i="10"/>
  <c r="H109" i="10"/>
  <c r="H110" i="10"/>
  <c r="H111" i="10"/>
  <c r="H112" i="10"/>
  <c r="H113" i="10"/>
  <c r="H114" i="10"/>
  <c r="H115" i="10"/>
  <c r="H116" i="10"/>
  <c r="H117" i="10"/>
  <c r="H118" i="10"/>
  <c r="H119" i="10"/>
  <c r="H120" i="10"/>
  <c r="H121" i="10"/>
  <c r="H122" i="10"/>
  <c r="H123" i="10"/>
  <c r="H124" i="10"/>
  <c r="H125" i="10"/>
  <c r="H126" i="10"/>
  <c r="H127" i="10"/>
  <c r="H128" i="10"/>
  <c r="H129" i="10"/>
  <c r="H130" i="10"/>
  <c r="H131" i="10"/>
  <c r="H132" i="10"/>
  <c r="H133" i="10"/>
  <c r="H134" i="10"/>
  <c r="H135" i="10"/>
  <c r="AL10" i="1" l="1"/>
  <c r="AL11" i="1"/>
  <c r="AL12" i="1"/>
  <c r="AL13" i="1"/>
  <c r="AK10" i="1"/>
  <c r="AK11" i="1"/>
  <c r="AK12" i="1"/>
  <c r="AK13" i="1"/>
  <c r="C26" i="2" l="1"/>
  <c r="AM10" i="1"/>
  <c r="AM11" i="1"/>
  <c r="AM12" i="1"/>
  <c r="AM13" i="1"/>
  <c r="AM14" i="1"/>
  <c r="AM15" i="1"/>
  <c r="AM16" i="1"/>
  <c r="AL14" i="1"/>
  <c r="AL15" i="1"/>
  <c r="AL16" i="1"/>
  <c r="AK14" i="1"/>
  <c r="AK15" i="1"/>
  <c r="AK16" i="1"/>
  <c r="AK17" i="1"/>
  <c r="AK18" i="1"/>
  <c r="AK19" i="1"/>
  <c r="AK20" i="1"/>
  <c r="AK21" i="1"/>
  <c r="AK22" i="1"/>
  <c r="AK23" i="1"/>
  <c r="AK24" i="1"/>
  <c r="AK25" i="1"/>
  <c r="AK26" i="1"/>
  <c r="AK27" i="1"/>
  <c r="AK28" i="1"/>
  <c r="AK29" i="1"/>
  <c r="AK30" i="1"/>
  <c r="AK31" i="1"/>
  <c r="AK32" i="1"/>
  <c r="AK33" i="1"/>
  <c r="AK34" i="1"/>
  <c r="AK35" i="1"/>
  <c r="AK36" i="1"/>
  <c r="AK37" i="1"/>
  <c r="AK38" i="1"/>
  <c r="AK39" i="1"/>
  <c r="AK40" i="1"/>
  <c r="AK41" i="1"/>
  <c r="AK42" i="1"/>
  <c r="AK43" i="1"/>
  <c r="AK44" i="1"/>
  <c r="AK45" i="1"/>
  <c r="AK46" i="1"/>
  <c r="AK47" i="1"/>
  <c r="AK48" i="1"/>
  <c r="AK49" i="1"/>
  <c r="AK50" i="1"/>
  <c r="AK51" i="1"/>
  <c r="AK52" i="1"/>
  <c r="AK53" i="1"/>
  <c r="AK54" i="1"/>
  <c r="AK55" i="1"/>
  <c r="AK56" i="1"/>
  <c r="AK57" i="1"/>
  <c r="AK58" i="1"/>
  <c r="AK59" i="1"/>
  <c r="AK60" i="1"/>
  <c r="AK61" i="1"/>
  <c r="AK62" i="1"/>
  <c r="AK63" i="1"/>
  <c r="AK64" i="1"/>
  <c r="AK65" i="1"/>
  <c r="AK66" i="1"/>
  <c r="AK67" i="1"/>
  <c r="AK68" i="1"/>
  <c r="AK69" i="1"/>
  <c r="AK70" i="1"/>
  <c r="AK71" i="1"/>
  <c r="AK72" i="1"/>
  <c r="AK73" i="1"/>
  <c r="AK74" i="1"/>
  <c r="AK75" i="1"/>
  <c r="AK76" i="1"/>
  <c r="AK77" i="1"/>
  <c r="AK78" i="1"/>
  <c r="AK79" i="1"/>
  <c r="AK80" i="1"/>
  <c r="AK81" i="1"/>
  <c r="AK82" i="1"/>
  <c r="AK83" i="1"/>
  <c r="AK84" i="1"/>
  <c r="AK85" i="1"/>
  <c r="AK86" i="1"/>
  <c r="AK87" i="1"/>
  <c r="AK88" i="1"/>
  <c r="AK89" i="1"/>
  <c r="AK90" i="1"/>
  <c r="AK91" i="1"/>
  <c r="AK92" i="1"/>
  <c r="AK93" i="1"/>
  <c r="AK94" i="1"/>
  <c r="AK95" i="1"/>
  <c r="AK96" i="1"/>
  <c r="AK97" i="1"/>
  <c r="AK98" i="1"/>
  <c r="AK99" i="1"/>
  <c r="AK100" i="1"/>
  <c r="AK101" i="1"/>
  <c r="AK102" i="1"/>
  <c r="AK103" i="1"/>
  <c r="AK104" i="1"/>
  <c r="AK105" i="1"/>
  <c r="AK106" i="1"/>
  <c r="AK107" i="1"/>
  <c r="AK108" i="1"/>
  <c r="AK109" i="1"/>
  <c r="AK110" i="1"/>
  <c r="AK111" i="1"/>
  <c r="AK112" i="1"/>
  <c r="AK113" i="1"/>
  <c r="AK114" i="1"/>
  <c r="AK115" i="1"/>
  <c r="AK116" i="1"/>
  <c r="AK117" i="1"/>
  <c r="AK118" i="1"/>
  <c r="AK119" i="1"/>
  <c r="AK120" i="1"/>
  <c r="AK121" i="1"/>
  <c r="AK122" i="1"/>
  <c r="AK123" i="1"/>
  <c r="AK124" i="1"/>
  <c r="AK125" i="1"/>
  <c r="AK126" i="1"/>
  <c r="AK127" i="1"/>
  <c r="AK128" i="1"/>
  <c r="AK129" i="1"/>
  <c r="AK130" i="1"/>
  <c r="AK131" i="1"/>
  <c r="AK132" i="1"/>
  <c r="AK133" i="1"/>
  <c r="AK134" i="1"/>
  <c r="AK135" i="1"/>
  <c r="AK136" i="1"/>
  <c r="AK137" i="1"/>
  <c r="AK138" i="1"/>
  <c r="AK139" i="1"/>
  <c r="AK140" i="1"/>
  <c r="AK141" i="1"/>
  <c r="AK142" i="1"/>
  <c r="AK143" i="1"/>
  <c r="AK144" i="1"/>
  <c r="AK145" i="1"/>
  <c r="AK146" i="1"/>
  <c r="AK147" i="1"/>
  <c r="AK148" i="1"/>
  <c r="AK149" i="1"/>
  <c r="AK150" i="1"/>
  <c r="AK151" i="1"/>
  <c r="AK152" i="1"/>
  <c r="AK153" i="1"/>
  <c r="AK154" i="1"/>
  <c r="AK155" i="1"/>
  <c r="AK156" i="1"/>
  <c r="AK157" i="1"/>
  <c r="AK158" i="1"/>
  <c r="AK159" i="1"/>
  <c r="G11" i="1" l="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H10" i="1"/>
  <c r="AL17" i="1"/>
  <c r="AL18" i="1"/>
  <c r="AL19" i="1"/>
  <c r="AL20" i="1"/>
  <c r="AL21" i="1"/>
  <c r="AL22" i="1"/>
  <c r="AL23" i="1"/>
  <c r="AL24" i="1"/>
  <c r="AL25" i="1"/>
  <c r="AL26" i="1"/>
  <c r="AL27" i="1"/>
  <c r="AL28" i="1"/>
  <c r="AL29" i="1"/>
  <c r="AL30" i="1"/>
  <c r="AL31" i="1"/>
  <c r="AL32" i="1"/>
  <c r="AL33" i="1"/>
  <c r="AL34" i="1"/>
  <c r="AL35" i="1"/>
  <c r="AL36" i="1"/>
  <c r="AL37" i="1"/>
  <c r="AL38" i="1"/>
  <c r="AL39" i="1"/>
  <c r="AL40" i="1"/>
  <c r="AL41" i="1"/>
  <c r="AL42" i="1"/>
  <c r="AL43" i="1"/>
  <c r="AL44" i="1"/>
  <c r="AL45" i="1"/>
  <c r="AL46" i="1"/>
  <c r="AL47" i="1"/>
  <c r="AL48" i="1"/>
  <c r="AL49" i="1"/>
  <c r="AL50" i="1"/>
  <c r="AL51" i="1"/>
  <c r="AL52" i="1"/>
  <c r="AL53" i="1"/>
  <c r="AL54" i="1"/>
  <c r="AL55" i="1"/>
  <c r="AL56" i="1"/>
  <c r="AL57" i="1"/>
  <c r="AL58" i="1"/>
  <c r="AL59" i="1"/>
  <c r="AL60" i="1"/>
  <c r="AL61" i="1"/>
  <c r="AL62" i="1"/>
  <c r="AL63" i="1"/>
  <c r="AL64" i="1"/>
  <c r="AL65" i="1"/>
  <c r="AL66" i="1"/>
  <c r="AL67" i="1"/>
  <c r="AL68" i="1"/>
  <c r="AL69" i="1"/>
  <c r="AL70" i="1"/>
  <c r="AL71" i="1"/>
  <c r="AL72" i="1"/>
  <c r="AL73" i="1"/>
  <c r="AL74" i="1"/>
  <c r="AL75" i="1"/>
  <c r="AL76" i="1"/>
  <c r="AL77" i="1"/>
  <c r="AL78" i="1"/>
  <c r="AL79" i="1"/>
  <c r="AL80" i="1"/>
  <c r="AL81" i="1"/>
  <c r="AL82" i="1"/>
  <c r="AL83" i="1"/>
  <c r="AL84" i="1"/>
  <c r="AL85" i="1"/>
  <c r="AL86" i="1"/>
  <c r="AL87" i="1"/>
  <c r="AL88" i="1"/>
  <c r="AL89" i="1"/>
  <c r="AL90" i="1"/>
  <c r="AL91" i="1"/>
  <c r="AL92" i="1"/>
  <c r="AL93" i="1"/>
  <c r="AL94" i="1"/>
  <c r="AL95" i="1"/>
  <c r="AL96" i="1"/>
  <c r="AL97" i="1"/>
  <c r="AL98" i="1"/>
  <c r="AL99" i="1"/>
  <c r="AL100" i="1"/>
  <c r="AL101" i="1"/>
  <c r="AL102" i="1"/>
  <c r="AL103" i="1"/>
  <c r="AL104" i="1"/>
  <c r="AL105" i="1"/>
  <c r="AL106" i="1"/>
  <c r="AL107" i="1"/>
  <c r="AL108" i="1"/>
  <c r="AL109" i="1"/>
  <c r="AL110" i="1"/>
  <c r="AL111" i="1"/>
  <c r="AL112" i="1"/>
  <c r="AL113" i="1"/>
  <c r="AL114" i="1"/>
  <c r="AL115" i="1"/>
  <c r="AL116" i="1"/>
  <c r="AL117" i="1"/>
  <c r="AL118" i="1"/>
  <c r="AL119" i="1"/>
  <c r="AL120" i="1"/>
  <c r="AL121" i="1"/>
  <c r="AL122" i="1"/>
  <c r="AL123" i="1"/>
  <c r="AL124" i="1"/>
  <c r="AL125" i="1"/>
  <c r="AL126" i="1"/>
  <c r="AL127" i="1"/>
  <c r="AL128" i="1"/>
  <c r="AL129" i="1"/>
  <c r="AL130" i="1"/>
  <c r="AL131" i="1"/>
  <c r="AL132" i="1"/>
  <c r="AL133" i="1"/>
  <c r="AL134" i="1"/>
  <c r="AL135" i="1"/>
  <c r="AL136" i="1"/>
  <c r="AL137" i="1"/>
  <c r="AL138" i="1"/>
  <c r="AL139" i="1"/>
  <c r="AL140" i="1"/>
  <c r="AL141" i="1"/>
  <c r="AL142" i="1"/>
  <c r="AL143" i="1"/>
  <c r="AL144" i="1"/>
  <c r="AL145" i="1"/>
  <c r="AL146" i="1"/>
  <c r="AL147" i="1"/>
  <c r="AL148" i="1"/>
  <c r="AL149" i="1"/>
  <c r="AL150" i="1"/>
  <c r="AL151" i="1"/>
  <c r="AL152" i="1"/>
  <c r="AL153" i="1"/>
  <c r="AL154" i="1"/>
  <c r="AL155" i="1"/>
  <c r="AL156" i="1"/>
  <c r="AL157" i="1"/>
  <c r="AL158" i="1"/>
  <c r="AL159"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107" i="1"/>
  <c r="AM108" i="1"/>
  <c r="AM109" i="1"/>
  <c r="AM110" i="1"/>
  <c r="AM111" i="1"/>
  <c r="AM112" i="1"/>
  <c r="AM113" i="1"/>
  <c r="AM114" i="1"/>
  <c r="AM115" i="1"/>
  <c r="AM116" i="1"/>
  <c r="AM117" i="1"/>
  <c r="AM118" i="1"/>
  <c r="AM119" i="1"/>
  <c r="AM120" i="1"/>
  <c r="AM121" i="1"/>
  <c r="AM122" i="1"/>
  <c r="AM123" i="1"/>
  <c r="AM124" i="1"/>
  <c r="AM125" i="1"/>
  <c r="AM126" i="1"/>
  <c r="AM127" i="1"/>
  <c r="AM128" i="1"/>
  <c r="AM129" i="1"/>
  <c r="AM130" i="1"/>
  <c r="AM131" i="1"/>
  <c r="AM132" i="1"/>
  <c r="AM133" i="1"/>
  <c r="AM134" i="1"/>
  <c r="AM135" i="1"/>
  <c r="AM136" i="1"/>
  <c r="AM137" i="1"/>
  <c r="AM138" i="1"/>
  <c r="AM139" i="1"/>
  <c r="AM140" i="1"/>
  <c r="AM141" i="1"/>
  <c r="AM142" i="1"/>
  <c r="AM143" i="1"/>
  <c r="AM144" i="1"/>
  <c r="AM145" i="1"/>
  <c r="AM146" i="1"/>
  <c r="AM147" i="1"/>
  <c r="AM148" i="1"/>
  <c r="AM149" i="1"/>
  <c r="AM150" i="1"/>
  <c r="AM151" i="1"/>
  <c r="AM152" i="1"/>
  <c r="AM153" i="1"/>
  <c r="AM154" i="1"/>
  <c r="AM155" i="1"/>
  <c r="AM156" i="1"/>
  <c r="AM157" i="1"/>
  <c r="AM158" i="1"/>
  <c r="AM159" i="1"/>
  <c r="G18" i="13" l="1"/>
  <c r="G19" i="13"/>
  <c r="G20" i="13"/>
  <c r="G21" i="13"/>
  <c r="G22" i="13"/>
  <c r="G23" i="13"/>
  <c r="G24" i="13"/>
  <c r="G25" i="13"/>
  <c r="G26" i="13"/>
  <c r="G27" i="13"/>
  <c r="G28" i="13"/>
  <c r="G29" i="13"/>
  <c r="G30" i="13"/>
  <c r="G31" i="13"/>
  <c r="G32" i="13"/>
  <c r="G33" i="13"/>
  <c r="G34" i="13"/>
  <c r="G35" i="13"/>
  <c r="G36" i="13"/>
  <c r="G37" i="13"/>
  <c r="G38" i="13"/>
  <c r="G39" i="13"/>
  <c r="G40" i="13"/>
  <c r="G41" i="13"/>
  <c r="G42" i="13"/>
  <c r="G43" i="13"/>
  <c r="G44" i="13"/>
  <c r="G45" i="13"/>
  <c r="G46" i="13"/>
  <c r="G47" i="13"/>
  <c r="G48" i="13"/>
  <c r="G49" i="13"/>
  <c r="G50" i="13"/>
  <c r="G51" i="13"/>
  <c r="G52" i="13"/>
  <c r="G53" i="13"/>
  <c r="G54" i="13"/>
  <c r="G55" i="13"/>
  <c r="G56" i="13"/>
  <c r="G57" i="13"/>
  <c r="G58" i="13"/>
  <c r="G59" i="13"/>
  <c r="G60" i="13"/>
  <c r="G61" i="13"/>
  <c r="G62" i="13"/>
  <c r="G63" i="13"/>
  <c r="G64" i="13"/>
  <c r="G65" i="13"/>
  <c r="G66" i="13"/>
  <c r="G67" i="13"/>
  <c r="G68" i="13"/>
  <c r="G69" i="13"/>
  <c r="G70" i="13"/>
  <c r="G71" i="13"/>
  <c r="G72" i="13"/>
  <c r="G73" i="13"/>
  <c r="G74" i="13"/>
  <c r="G75" i="13"/>
  <c r="G76" i="13"/>
  <c r="G77" i="13"/>
  <c r="G78" i="13"/>
  <c r="G79" i="13"/>
  <c r="G11" i="13"/>
  <c r="G12" i="13"/>
  <c r="G13" i="13"/>
  <c r="G14" i="13"/>
  <c r="G15" i="13"/>
  <c r="G16" i="13"/>
  <c r="G17" i="13"/>
  <c r="H10" i="13"/>
  <c r="G28" i="2" s="1"/>
  <c r="G11" i="10"/>
  <c r="G12" i="10"/>
  <c r="G13" i="10"/>
  <c r="G14" i="10"/>
  <c r="G15" i="10"/>
  <c r="G16" i="10"/>
  <c r="G17" i="10"/>
  <c r="G18" i="10"/>
  <c r="G19" i="10"/>
  <c r="G20" i="10"/>
  <c r="G21" i="10"/>
  <c r="G22" i="10"/>
  <c r="G23" i="10"/>
  <c r="G24" i="10"/>
  <c r="G25" i="10"/>
  <c r="G26" i="10"/>
  <c r="G27" i="10"/>
  <c r="G28" i="10"/>
  <c r="G29" i="10"/>
  <c r="G30" i="10"/>
  <c r="G31" i="10"/>
  <c r="G32" i="10"/>
  <c r="G33" i="10"/>
  <c r="G34" i="10"/>
  <c r="G35" i="10"/>
  <c r="G36" i="10"/>
  <c r="G37" i="10"/>
  <c r="G38" i="10"/>
  <c r="G39" i="10"/>
  <c r="G40" i="10"/>
  <c r="G41" i="10"/>
  <c r="G42" i="10"/>
  <c r="G43" i="10"/>
  <c r="G44" i="10"/>
  <c r="G45" i="10"/>
  <c r="G46" i="10"/>
  <c r="G47" i="10"/>
  <c r="G48" i="10"/>
  <c r="G49" i="10"/>
  <c r="G50" i="10"/>
  <c r="G51" i="10"/>
  <c r="G52" i="10"/>
  <c r="G53" i="10"/>
  <c r="G54" i="10"/>
  <c r="G55" i="10"/>
  <c r="G56" i="10"/>
  <c r="G57" i="10"/>
  <c r="G58" i="10"/>
  <c r="G59" i="10"/>
  <c r="G60" i="10"/>
  <c r="G61" i="10"/>
  <c r="G62" i="10"/>
  <c r="G63" i="10"/>
  <c r="G64" i="10"/>
  <c r="G65" i="10"/>
  <c r="G66" i="10"/>
  <c r="G67" i="10"/>
  <c r="G68" i="10"/>
  <c r="G69" i="10"/>
  <c r="G70" i="10"/>
  <c r="G71" i="10"/>
  <c r="G72" i="10"/>
  <c r="G73" i="10"/>
  <c r="G74" i="10"/>
  <c r="G75" i="10"/>
  <c r="G76" i="10"/>
  <c r="G77" i="10"/>
  <c r="G78" i="10"/>
  <c r="G79" i="10"/>
  <c r="G80" i="10"/>
  <c r="G81" i="10"/>
  <c r="G82" i="10"/>
  <c r="G83" i="10"/>
  <c r="G84" i="10"/>
  <c r="G85" i="10"/>
  <c r="G86" i="10"/>
  <c r="G87" i="10"/>
  <c r="G88" i="10"/>
  <c r="G89" i="10"/>
  <c r="G90" i="10"/>
  <c r="G91" i="10"/>
  <c r="G92" i="10"/>
  <c r="G93" i="10"/>
  <c r="G94" i="10"/>
  <c r="G95" i="10"/>
  <c r="G96" i="10"/>
  <c r="G97" i="10"/>
  <c r="G98" i="10"/>
  <c r="G99" i="10"/>
  <c r="G100" i="10"/>
  <c r="G101" i="10"/>
  <c r="G102" i="10"/>
  <c r="G103" i="10"/>
  <c r="G104" i="10"/>
  <c r="G105" i="10"/>
  <c r="G106" i="10"/>
  <c r="G107" i="10"/>
  <c r="G108" i="10"/>
  <c r="G109" i="10"/>
  <c r="G110" i="10"/>
  <c r="G111" i="10"/>
  <c r="G112" i="10"/>
  <c r="G113" i="10"/>
  <c r="G114" i="10"/>
  <c r="G115" i="10"/>
  <c r="G116" i="10"/>
  <c r="G117" i="10"/>
  <c r="G118" i="10"/>
  <c r="G119" i="10"/>
  <c r="G120" i="10"/>
  <c r="G121" i="10"/>
  <c r="G122" i="10"/>
  <c r="G123" i="10"/>
  <c r="G124" i="10"/>
  <c r="G125" i="10"/>
  <c r="G126" i="10"/>
  <c r="G127" i="10"/>
  <c r="G128" i="10"/>
  <c r="G129" i="10"/>
  <c r="G130" i="10"/>
  <c r="G131" i="10"/>
  <c r="G132" i="10"/>
  <c r="G133" i="10"/>
  <c r="G134" i="10"/>
  <c r="G135" i="10"/>
  <c r="G10" i="10"/>
  <c r="H10" i="10" s="1"/>
  <c r="G29" i="2" s="1"/>
  <c r="G33" i="2" s="1"/>
  <c r="C24" i="2" l="1"/>
  <c r="G27" i="2" s="1"/>
  <c r="E26" i="2" l="1"/>
  <c r="G26" i="2" s="1"/>
  <c r="G31" i="2" s="1"/>
</calcChain>
</file>

<file path=xl/sharedStrings.xml><?xml version="1.0" encoding="utf-8"?>
<sst xmlns="http://schemas.openxmlformats.org/spreadsheetml/2006/main" count="708" uniqueCount="300">
  <si>
    <t>Subject Address</t>
  </si>
  <si>
    <t>S</t>
  </si>
  <si>
    <t>Prop. Type*</t>
  </si>
  <si>
    <t>Supervisor Name</t>
  </si>
  <si>
    <t>Total Hours Submitted</t>
  </si>
  <si>
    <t>Parcel #</t>
  </si>
  <si>
    <t>g</t>
  </si>
  <si>
    <t>Rule</t>
  </si>
  <si>
    <t>Hours</t>
  </si>
  <si>
    <t>Description</t>
  </si>
  <si>
    <t>k</t>
  </si>
  <si>
    <t>% of Total Hours</t>
  </si>
  <si>
    <t>Allowable Hours (No more than 60% of the total hours submitted can come from these assignments)</t>
  </si>
  <si>
    <r>
      <t xml:space="preserve">The applicant does not need to enter anything into these </t>
    </r>
    <r>
      <rPr>
        <sz val="10"/>
        <color rgb="FFFF0000"/>
        <rFont val="Arial"/>
        <family val="2"/>
      </rPr>
      <t xml:space="preserve">RED </t>
    </r>
    <r>
      <rPr>
        <sz val="10"/>
        <rFont val="Arial"/>
        <family val="2"/>
      </rPr>
      <t>cells.</t>
    </r>
  </si>
  <si>
    <t>Supervisor Certification Number</t>
  </si>
  <si>
    <t>a1</t>
  </si>
  <si>
    <t>a2</t>
  </si>
  <si>
    <t>b1</t>
  </si>
  <si>
    <t>b2</t>
  </si>
  <si>
    <t>b3</t>
  </si>
  <si>
    <t>c1</t>
  </si>
  <si>
    <t>c2</t>
  </si>
  <si>
    <t>d1</t>
  </si>
  <si>
    <t>d2</t>
  </si>
  <si>
    <t>d3</t>
  </si>
  <si>
    <t>e1</t>
  </si>
  <si>
    <t>e2</t>
  </si>
  <si>
    <t>e3</t>
  </si>
  <si>
    <t>f1</t>
  </si>
  <si>
    <t>f2</t>
  </si>
  <si>
    <t>h1</t>
  </si>
  <si>
    <t>h2</t>
  </si>
  <si>
    <t>i1</t>
  </si>
  <si>
    <t>i2</t>
  </si>
  <si>
    <t>j1</t>
  </si>
  <si>
    <t>j2</t>
  </si>
  <si>
    <t>l1</t>
  </si>
  <si>
    <t>m1</t>
  </si>
  <si>
    <t>m2</t>
  </si>
  <si>
    <t>5-30</t>
  </si>
  <si>
    <t>c</t>
  </si>
  <si>
    <t>d</t>
  </si>
  <si>
    <t>e</t>
  </si>
  <si>
    <t>h</t>
  </si>
  <si>
    <t>j</t>
  </si>
  <si>
    <t>review of residential appraisals with no opinion of value developed as part of the review performed in conjunction with investigations by government agencies</t>
  </si>
  <si>
    <t>apartment buildings, 5-100 units</t>
  </si>
  <si>
    <t>apartment buildings, over 100 units</t>
  </si>
  <si>
    <t>hotel or motels, 50 units or fewer</t>
  </si>
  <si>
    <t>hotel or motels, 51-150 units</t>
  </si>
  <si>
    <t>hotel or motels, over 150 units</t>
  </si>
  <si>
    <t>nursing home, rest home, care facilities, fewer than 80 beds</t>
  </si>
  <si>
    <t>industrial or warehouse building, smaller than 20,000 sq ft</t>
  </si>
  <si>
    <t>office buildings, smaller than 10,000 sq ft</t>
  </si>
  <si>
    <t>g1</t>
  </si>
  <si>
    <t>retail buildings, smaller than 10,000 sq ft</t>
  </si>
  <si>
    <t>g2</t>
  </si>
  <si>
    <t>g3</t>
  </si>
  <si>
    <t>i</t>
  </si>
  <si>
    <t>entire subdivisions or planned unit developments (PUDs), 1-25 unit subdivision or PUD</t>
  </si>
  <si>
    <t>entire subdivisions or planned unit developments (PUDs), over 25 unit subdivision or PUD</t>
  </si>
  <si>
    <t>feasibility or market analysis
(5-100 hours, each per board decision, up to a maximum of 500 hours)</t>
  </si>
  <si>
    <t>l2a</t>
  </si>
  <si>
    <t>l2b</t>
  </si>
  <si>
    <t>improvements on properties other than a rural residence, maximum 10 hours, dwelling</t>
  </si>
  <si>
    <t>improvements on properties other than a rural residence, maximum 10 hours, shed</t>
  </si>
  <si>
    <t>n1</t>
  </si>
  <si>
    <t>cattle ranches, 0-200 head
(15 hours form, 20 hours narrative)</t>
  </si>
  <si>
    <t>n2</t>
  </si>
  <si>
    <t>cattle ranches, 201-500 head
(25 hours form, 30 hours narrative)</t>
  </si>
  <si>
    <t>n3</t>
  </si>
  <si>
    <t>cattle ranches, 501-1000 head
(30 hours form, 40 hours narrative)</t>
  </si>
  <si>
    <t>n4</t>
  </si>
  <si>
    <t>o1</t>
  </si>
  <si>
    <t>sheep ranches, 0-2000 head
(25 hours form, 30 hours narrative)</t>
  </si>
  <si>
    <t>o2</t>
  </si>
  <si>
    <t>sheep ranches, over 2000 head
(35 hours form, 45 hours narrative)</t>
  </si>
  <si>
    <t>p1</t>
  </si>
  <si>
    <t>p2</t>
  </si>
  <si>
    <t>dairy, including all improvements except a dwelling, 101-300 head
(25 hours form, 30 hours narrative)</t>
  </si>
  <si>
    <t>p3</t>
  </si>
  <si>
    <t>dairy, including all improvements except a dwelling, over 300 head
(30 hours form, 35 hours narrative)</t>
  </si>
  <si>
    <t>q1</t>
  </si>
  <si>
    <t>q2</t>
  </si>
  <si>
    <t>orchards, over 50 acres
(40 hours form, 50 hours narrative)</t>
  </si>
  <si>
    <t>r1</t>
  </si>
  <si>
    <t>r2</t>
  </si>
  <si>
    <t>rangeland/timber, 0-640 acres
(20 hours form, 25 hours narrative)</t>
  </si>
  <si>
    <t>rangeland/timber, over 640 acres
(30 hours form, 35 hours narrative)</t>
  </si>
  <si>
    <t>s1</t>
  </si>
  <si>
    <t>s2</t>
  </si>
  <si>
    <t>poultry, 0-100,000 birds
(30 hours form, 40 hours narrative)</t>
  </si>
  <si>
    <t>poultry, over 100,000 birds
(40 hours form, 50 hours narrative)</t>
  </si>
  <si>
    <t>t1</t>
  </si>
  <si>
    <t>mink, 0-5000 cages
(30 hours form, 35 hours narrative)</t>
  </si>
  <si>
    <t>t2</t>
  </si>
  <si>
    <t>mink, over 5000 cages
(40 hours form, 50 hours narrative)</t>
  </si>
  <si>
    <t>u</t>
  </si>
  <si>
    <t>fish farm
(40 hours form, 50 hours narrative)</t>
  </si>
  <si>
    <t>v</t>
  </si>
  <si>
    <t>hog farm
(40 hours form, 50 hours narrative)</t>
  </si>
  <si>
    <t>w</t>
  </si>
  <si>
    <r>
      <t xml:space="preserve">The </t>
    </r>
    <r>
      <rPr>
        <sz val="10"/>
        <color rgb="FFFF0000"/>
        <rFont val="Arial"/>
        <family val="2"/>
      </rPr>
      <t xml:space="preserve">RED </t>
    </r>
    <r>
      <rPr>
        <sz val="10"/>
        <rFont val="Arial"/>
        <family val="2"/>
      </rPr>
      <t>cells will be filled in automatically as you enter data in the "Hours" tabs.</t>
    </r>
  </si>
  <si>
    <t>Appendix 3, Mass Appraisal Assignments</t>
  </si>
  <si>
    <t>Appendix 1, Residential Assignments</t>
  </si>
  <si>
    <t>Appx 2, General (Commercial) Assignments</t>
  </si>
  <si>
    <t>employee relocation counsel reports completed on currently accepted Employee Relocation Counsel form</t>
  </si>
  <si>
    <t>commercial, multi-unit, industrial or other nonresidential use acreage, 100 acres or more, income approach to value</t>
  </si>
  <si>
    <t>cattle ranches, over 1000 head
(40 hours form, 50 hours narrative)</t>
  </si>
  <si>
    <t>Report
Date 
(In Order)</t>
  </si>
  <si>
    <t>Neighborhood Description</t>
  </si>
  <si>
    <t>Interior Inspection</t>
  </si>
  <si>
    <t>CAMA Data Imput and Review</t>
  </si>
  <si>
    <t>Market Conditions</t>
  </si>
  <si>
    <t>Improvement Cost Estimate</t>
  </si>
  <si>
    <t>Income Value Estimate</t>
  </si>
  <si>
    <t>Sales Comparison Value Estimate</t>
  </si>
  <si>
    <t>Final Reconciliation</t>
  </si>
  <si>
    <t>Appraisal Report Preparation</t>
  </si>
  <si>
    <t>Restricted Appraisal Report Preparation</t>
  </si>
  <si>
    <t>a</t>
  </si>
  <si>
    <t>Highest &amp; Best Use Analysis</t>
  </si>
  <si>
    <t>CAMA Data Input and Review</t>
  </si>
  <si>
    <t>b</t>
  </si>
  <si>
    <t>f</t>
  </si>
  <si>
    <t>Total Hours</t>
  </si>
  <si>
    <t>h3</t>
  </si>
  <si>
    <t>l2</t>
  </si>
  <si>
    <t>m3</t>
  </si>
  <si>
    <t>n</t>
  </si>
  <si>
    <t>o</t>
  </si>
  <si>
    <t>p</t>
  </si>
  <si>
    <t>q</t>
  </si>
  <si>
    <t>r</t>
  </si>
  <si>
    <t>s</t>
  </si>
  <si>
    <t>t</t>
  </si>
  <si>
    <t>~Rule #</t>
  </si>
  <si>
    <t>~Task description on next tab</t>
  </si>
  <si>
    <t>Exterior Inspection/Site Inspection (rule f)</t>
  </si>
  <si>
    <t>Land Value Estimate/Land Segregation (rule f)</t>
  </si>
  <si>
    <t>one-unit dwelling, above-grade living area less than 4,000 sq ft</t>
  </si>
  <si>
    <t>Task</t>
  </si>
  <si>
    <t>Highest and Best Use Analysis</t>
  </si>
  <si>
    <t>Exterior Inspection</t>
  </si>
  <si>
    <t>Land Value Estimate</t>
  </si>
  <si>
    <t>one-unit dwelling, above-grade living area 4,000 sq ft or more</t>
  </si>
  <si>
    <t>two to four unit dwelling</t>
  </si>
  <si>
    <t>commercial and industrial buildings, depending on complexity</t>
  </si>
  <si>
    <t>0.5-4.5</t>
  </si>
  <si>
    <t>0.5-9.5</t>
  </si>
  <si>
    <t>2-15</t>
  </si>
  <si>
    <t>1-10</t>
  </si>
  <si>
    <t>agricultural and other improvements, depending on complexity</t>
  </si>
  <si>
    <t>0.25-0.5</t>
  </si>
  <si>
    <t>0.5-1</t>
  </si>
  <si>
    <t>1-3</t>
  </si>
  <si>
    <t>vacant land, depending on complexity</t>
  </si>
  <si>
    <t>Inspection</t>
  </si>
  <si>
    <t>0.25-2.25</t>
  </si>
  <si>
    <t>25 or fewer parcels</t>
  </si>
  <si>
    <t>26 to 500 parcels</t>
  </si>
  <si>
    <t>over 500 parcels (25 additional hours for each 500 parcels, up to a maximum of 125 hours for each guideline)</t>
  </si>
  <si>
    <t>land valuation guideline (update)</t>
  </si>
  <si>
    <t>over 500 parcels (2.5 additional hours for each 500 parcels, up to a maximum of 12.5 hours for each guideline)</t>
  </si>
  <si>
    <t>assessment/sales ratio study, data collection, verification, sample inspection, analysis, conclusion, and implementation</t>
  </si>
  <si>
    <t>base study of 100 reviewed sales</t>
  </si>
  <si>
    <t>additional increments of 100 sales (25 additional hours for each 100 sales, up to a maximum of 375 hours for each study)</t>
  </si>
  <si>
    <t>multiple regression model, development and implementation</t>
  </si>
  <si>
    <t>fewer than 5,000 parcels</t>
  </si>
  <si>
    <t>additional increments of 500 parcels (5 additional hours for each 500 parcels, up to a maximum of 375 hours for each study)</t>
  </si>
  <si>
    <t>industry depreciation study and analysis</t>
  </si>
  <si>
    <t>reviews of "land in use" in accordance with U.C.A. Section 59-2-505</t>
  </si>
  <si>
    <t>office review only</t>
  </si>
  <si>
    <t>field review</t>
  </si>
  <si>
    <t>m</t>
  </si>
  <si>
    <t>natural resource properties, depending on complexity</t>
  </si>
  <si>
    <t>sand and gravel (per site)</t>
  </si>
  <si>
    <t>1-20</t>
  </si>
  <si>
    <t>mine</t>
  </si>
  <si>
    <t>1-110</t>
  </si>
  <si>
    <t>oil and gas (per site)</t>
  </si>
  <si>
    <t>1-50</t>
  </si>
  <si>
    <t>pipeline and gas distribution properties, depending on complexity</t>
  </si>
  <si>
    <t>telephone and electric properties, depending on complexity</t>
  </si>
  <si>
    <t>airline and railroad properties, depending on complexity</t>
  </si>
  <si>
    <t>appraisal review/audit, depending on complexity</t>
  </si>
  <si>
    <t>capitalization rate study</t>
  </si>
  <si>
    <t>mineral pricing study</t>
  </si>
  <si>
    <t>effective tax rate study</t>
  </si>
  <si>
    <t>Ad valorem centrally assessed property tax appeal preparation</t>
  </si>
  <si>
    <t>**may earn up to 60 hours**</t>
  </si>
  <si>
    <t>**may earn up to 40 hours**</t>
  </si>
  <si>
    <t>l1a</t>
  </si>
  <si>
    <t>**10 hours form, 15 hours narrative**</t>
  </si>
  <si>
    <t>**15 hours form, 25 hours narrative**</t>
  </si>
  <si>
    <t>**25 hours form, 40 hours narrative**</t>
  </si>
  <si>
    <t>**40 hours form, 50 hours narrative**</t>
  </si>
  <si>
    <t>**20 hours form, 40 hours narrative**</t>
  </si>
  <si>
    <t>**15 hours form, 20 hours narrative**</t>
  </si>
  <si>
    <t>**25 hours form, 30 hours narrative**</t>
  </si>
  <si>
    <t>l1b</t>
  </si>
  <si>
    <t>**12.5 hours form, 20 hours narrative**</t>
  </si>
  <si>
    <t>l1c</t>
  </si>
  <si>
    <t>l1d</t>
  </si>
  <si>
    <t>l1e</t>
  </si>
  <si>
    <t>farm and ranch appraisals, dry farm, 1 to less than 1280 acres
(15 hours form, 25 hours narrative)</t>
  </si>
  <si>
    <t>farm and ranch appraisals, dry farm, 1280 acres or more
(20 hours form, 40 hours narrative)</t>
  </si>
  <si>
    <t>**30 hours form, 40 hours narrative**</t>
  </si>
  <si>
    <t>**35 hours form, 45 hours narrative**</t>
  </si>
  <si>
    <t>**20 hours form, 25 hours narrative**</t>
  </si>
  <si>
    <t>**30 hours form, 35 hours narrative**</t>
  </si>
  <si>
    <t>**may earn up to 100 hours**</t>
  </si>
  <si>
    <t>nursing home, rest home, care facilities, 80 beds or more</t>
  </si>
  <si>
    <t>industrial or warehouse building, 20,000 sq ft or more, single tenant</t>
  </si>
  <si>
    <t>industrial or warehouse building, 20,000 sq ft or more, multiple tenants</t>
  </si>
  <si>
    <t>office buildings, 10,000 sq ft or more, single tenant</t>
  </si>
  <si>
    <t>retail buildings, 10,000 sq ft or more, single tenant</t>
  </si>
  <si>
    <t>farm and ranch appraisals, irrigated cropland, pasture other than rangeland, 1 to less than 11 acres
(10 hours form, 15 hours narrative)</t>
  </si>
  <si>
    <t>farm and ranch appraisals, irrigated cropland, pasture other than rangeland, 11 to less than 40 acres
(12.5 hours form, 20 hours narrative)</t>
  </si>
  <si>
    <t>farm and ranch appraisals, irrigated cropland, pasture other than rangeland, 40 to less than 160 acres
(15 hours form, 25 hours narrative)</t>
  </si>
  <si>
    <t>farm and ranch appraisals, irrigated cropland, pasture other than rangeland, 160 to less than 1280 acres
(25 hours form, 40 hours narrative)</t>
  </si>
  <si>
    <t>farm and ranch appraisals, irrigated cropland, pasture other than rangeland, 1280 acres or more
(40 hours form, 50 hours narrative)</t>
  </si>
  <si>
    <t>dairy, including all improvements except a dwelling, 0-100 head
(20 hours form, 25 hours narrative)</t>
  </si>
  <si>
    <t>orchards, up to 50 acres
(30 hours form, 40 hours narrative)</t>
  </si>
  <si>
    <t>Exterior Inspection/Site Inspection (rule e)</t>
  </si>
  <si>
    <t>7-42</t>
  </si>
  <si>
    <t>over 25 dwellings (70 hours maximum)</t>
  </si>
  <si>
    <t>1-25 dwellings (7 hours per dwelling, up to a maximum of 42 hours)</t>
  </si>
  <si>
    <t>residential lots, 1-4 unit</t>
  </si>
  <si>
    <t>Site Inspection</t>
  </si>
  <si>
    <t>over 25 lots (50 hours maximum)</t>
  </si>
  <si>
    <t>small parcel of less than 20 acres</t>
  </si>
  <si>
    <t>vacant land, 20-640 acres</t>
  </si>
  <si>
    <t>recreational, farm, or timber acreage suitable for a house site</t>
  </si>
  <si>
    <t>up to 10 acres</t>
  </si>
  <si>
    <t>all other unusual structures or acreage which are much larger or more complex than typical properties</t>
  </si>
  <si>
    <t>commercial land valuation guideline (development)</t>
  </si>
  <si>
    <t>gc1</t>
  </si>
  <si>
    <t>gc2</t>
  </si>
  <si>
    <t>gc3</t>
  </si>
  <si>
    <t>residential land valuation guideline (development)</t>
  </si>
  <si>
    <t>gr1</t>
  </si>
  <si>
    <t>gr2</t>
  </si>
  <si>
    <t>gr3</t>
  </si>
  <si>
    <t>Land Seg Hours</t>
  </si>
  <si>
    <t>CAMA hours</t>
  </si>
  <si>
    <t>Exterior hours</t>
  </si>
  <si>
    <t>How many COMMERCIAL hours did you submit to be Licensed and/or Certified Residential?</t>
  </si>
  <si>
    <t>A</t>
  </si>
  <si>
    <t xml:space="preserve">A </t>
  </si>
  <si>
    <t>Appendix 3
hours submitted from all other assignments</t>
  </si>
  <si>
    <t>Supervisor Signature (on date submitted to DRE)</t>
  </si>
  <si>
    <t>Exterior Inspection or Site Inspection</t>
  </si>
  <si>
    <t>Rule #</t>
  </si>
  <si>
    <t>Property Type</t>
  </si>
  <si>
    <t>multiple one-unit dwellings in the same subdivision or condominium project, which dwellings are substantially similar</t>
  </si>
  <si>
    <t>multiple lots in the same subdivision which lots are substantially similar</t>
  </si>
  <si>
    <t>10 acres or more</t>
  </si>
  <si>
    <t>1-25 lots (5 hours per lot, up to a maximum of 30 hours)</t>
  </si>
  <si>
    <t>20-40</t>
  </si>
  <si>
    <t>5-35</t>
  </si>
  <si>
    <t>10-50</t>
  </si>
  <si>
    <t>review of appendix 2 appraisals with no opinion of value developed as part of the review, performed in conjunction with investigations by government agencies</t>
  </si>
  <si>
    <t>office buildings, 10,000 sq ft or more, multiple tenants</t>
  </si>
  <si>
    <t>entire condominium projects, using income approach to value, 5-30 unit project</t>
  </si>
  <si>
    <t>entire condominium projects, using income approach to value, 31 or more unit project</t>
  </si>
  <si>
    <t>retail buildings, 10,000 sq ft or more, multiple tenants</t>
  </si>
  <si>
    <t>commercial, multi-unit, industrial or other nonresidential use acreage, 1 to less than 100 acres</t>
  </si>
  <si>
    <t>**may earn up to 100 hours per board decision**</t>
  </si>
  <si>
    <t>all other unusual structures or assignments that are much larger or more complex than the properties described in (a) to (h).
(5-100 hours, per board decision)</t>
  </si>
  <si>
    <t>Land Value Estimate or Land Segregation</t>
  </si>
  <si>
    <t>Land Segregation</t>
  </si>
  <si>
    <t>5-40</t>
  </si>
  <si>
    <t>10-40</t>
  </si>
  <si>
    <t>5-80</t>
  </si>
  <si>
    <t>10-80</t>
  </si>
  <si>
    <t>2.5-125</t>
  </si>
  <si>
    <t>10-100</t>
  </si>
  <si>
    <t>5-125</t>
  </si>
  <si>
    <t>1) Applicant: Indicate to which portions of the assignment you contributed by putting an "x" in the appropriate columns.   (Applicant "A" columns)</t>
  </si>
  <si>
    <t xml:space="preserve">2) Supervisor: (Use these columns only if the assignment was supervised) Enter "P", "C" or "R" to indicate whether you had:
P – Primary Responsibility  C – Co-appraised  
R – Reviewed and Approved, for each portion of the assignment (Supervisor "S" columns) </t>
  </si>
  <si>
    <t xml:space="preserve">2) Supervisor: (Use these columns only if the assignment was supervised) Enter "P", "C" or "R" to indicate whether you had: 
P – Primary Responsibility  C – Co-appraised  
R – Reviewed and Approved, for each portion of the assignment (Supervisor "S" columns) </t>
  </si>
  <si>
    <t>*Property Type Column:  4) Commercial, 5) Industrial, 6) Agricultural, 7) Comm Land, 8) Other (Use Appendix 1 for Residential Properties)</t>
  </si>
  <si>
    <t xml:space="preserve">2) Supervisor: (Use these columns only if the assignment was supervised)  Enter "P", "C" or "R" to indicate whether you had:
P –  Primary Responsibility  C – Co-appraised  
R – Reviewed and Approved, for each portion of the assignment (Supervisor "S" columns) </t>
  </si>
  <si>
    <t>Hours submitted from Appendix 1 (Tab found at the bottom of this sheet)</t>
  </si>
  <si>
    <t>Hours submitted from Appendix 2 (Tab found at the bottom of this sheet)</t>
  </si>
  <si>
    <t>Total Commercial Hours
(Minimum 1,500 hours)</t>
  </si>
  <si>
    <t>Total ALLOWABLE Hours
(Minimum 1,000 hours since becoming Licensed Residential)</t>
  </si>
  <si>
    <t>Max hours</t>
  </si>
  <si>
    <t>Max Hours</t>
  </si>
  <si>
    <t>Allow-able Hours</t>
  </si>
  <si>
    <t>Hours Worked</t>
  </si>
  <si>
    <t>*Property Type:  1) Single Family, 2) Condo, 3) 2-4 Unit, 
4) Commercial, 5) Industrial, 6) Agricultural, 7) Land, 8) Other</t>
  </si>
  <si>
    <r>
      <t xml:space="preserve">Supervisor Signature: </t>
    </r>
    <r>
      <rPr>
        <u/>
        <sz val="10"/>
        <rFont val="Arial"/>
        <family val="2"/>
      </rPr>
      <t xml:space="preserve">                                                     </t>
    </r>
    <r>
      <rPr>
        <sz val="10"/>
        <rFont val="Arial"/>
        <family val="2"/>
      </rPr>
      <t xml:space="preserve"> Date:</t>
    </r>
    <r>
      <rPr>
        <u/>
        <sz val="10"/>
        <rFont val="Arial"/>
        <family val="2"/>
      </rPr>
      <t xml:space="preserve">               .</t>
    </r>
  </si>
  <si>
    <t>Supervisor Printed Name (1 Sup per page):</t>
  </si>
  <si>
    <t>Each Supervisor needs to be on a separate page.  
Page breaks are noted by a red box in Column A.</t>
  </si>
  <si>
    <t>*Property Type Column:  1) Single Family, 2) Condo, 3) 2-4 Unit, 
7) Res Land, 8) Other (Use Appendix 2 for Commercial Properties)</t>
  </si>
  <si>
    <r>
      <t xml:space="preserve">Supervisor Signature: </t>
    </r>
    <r>
      <rPr>
        <u/>
        <sz val="10"/>
        <rFont val="Arial"/>
        <family val="2"/>
      </rPr>
      <t xml:space="preserve">                                                   </t>
    </r>
    <r>
      <rPr>
        <sz val="10"/>
        <rFont val="Arial"/>
        <family val="2"/>
      </rPr>
      <t xml:space="preserve"> Date:</t>
    </r>
    <r>
      <rPr>
        <u/>
        <sz val="10"/>
        <rFont val="Arial"/>
        <family val="2"/>
      </rPr>
      <t xml:space="preserve">               .</t>
    </r>
  </si>
  <si>
    <r>
      <t>Supervisor Printed Name (1 Sup per page):</t>
    </r>
    <r>
      <rPr>
        <u/>
        <sz val="10"/>
        <rFont val="Arial"/>
        <family val="2"/>
      </rPr>
      <t>.</t>
    </r>
  </si>
  <si>
    <t>Appendix 3 
hours submitted from exterior inspections, land segregation, and CAMA data entry or Sales Ratio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</si>
</sst>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1" x14ac:knownFonts="1">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0"/>
      <name val="Arial"/>
      <family val="2"/>
    </font>
    <font>
      <sz val="8"/>
      <name val="Arial"/>
      <family val="2"/>
    </font>
    <font>
      <b/>
      <sz val="9"/>
      <name val="Arial"/>
      <family val="2"/>
    </font>
    <font>
      <sz val="20"/>
      <name val="Arial"/>
      <family val="2"/>
    </font>
    <font>
      <sz val="10"/>
      <name val="Arial"/>
      <family val="2"/>
    </font>
    <font>
      <sz val="11"/>
      <name val="Calibri"/>
      <family val="2"/>
    </font>
    <font>
      <sz val="10"/>
      <color rgb="FFFF0000"/>
      <name val="Arial"/>
      <family val="2"/>
    </font>
    <font>
      <sz val="18"/>
      <name val="Arial"/>
      <family val="2"/>
    </font>
    <font>
      <u/>
      <sz val="10"/>
      <name val="Arial"/>
      <family val="2"/>
    </font>
    <font>
      <b/>
      <sz val="16"/>
      <name val="Arial"/>
      <family val="2"/>
    </font>
    <font>
      <sz val="10"/>
      <color theme="0"/>
      <name val="Arial"/>
      <family val="2"/>
    </font>
  </fonts>
  <fills count="30">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indexed="9"/>
        <bgColor indexed="26"/>
      </patternFill>
    </fill>
    <fill>
      <patternFill patternType="solid">
        <fgColor indexed="9"/>
        <bgColor indexed="64"/>
      </patternFill>
    </fill>
    <fill>
      <patternFill patternType="solid">
        <fgColor theme="0"/>
        <bgColor indexed="26"/>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indexed="26"/>
      </patternFill>
    </fill>
    <fill>
      <patternFill patternType="solid">
        <fgColor rgb="FFFFFF00"/>
        <bgColor indexed="64"/>
      </patternFill>
    </fill>
    <fill>
      <patternFill patternType="solid">
        <fgColor rgb="FF00B0F0"/>
        <bgColor indexed="64"/>
      </patternFill>
    </fill>
    <fill>
      <patternFill patternType="solid">
        <fgColor theme="6" tint="-0.249977111117893"/>
        <bgColor indexed="64"/>
      </patternFill>
    </fill>
    <fill>
      <patternFill patternType="solid">
        <fgColor theme="5" tint="0.39997558519241921"/>
        <bgColor indexed="64"/>
      </patternFill>
    </fill>
    <fill>
      <patternFill patternType="solid">
        <fgColor rgb="FF92D050"/>
        <bgColor indexed="64"/>
      </patternFill>
    </fill>
    <fill>
      <patternFill patternType="solid">
        <fgColor rgb="FFFF000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s>
  <cellStyleXfs count="4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3" fillId="15" borderId="0" applyNumberFormat="0" applyBorder="0" applyAlignment="0" applyProtection="0"/>
    <xf numFmtId="0" fontId="4" fillId="2" borderId="1" applyNumberFormat="0" applyAlignment="0" applyProtection="0"/>
    <xf numFmtId="0" fontId="5" fillId="16" borderId="2" applyNumberFormat="0" applyAlignment="0" applyProtection="0"/>
    <xf numFmtId="0" fontId="6" fillId="0" borderId="0" applyNumberFormat="0" applyFill="0" applyBorder="0" applyAlignment="0" applyProtection="0"/>
    <xf numFmtId="0" fontId="7" fillId="17"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3" borderId="1" applyNumberFormat="0" applyAlignment="0" applyProtection="0"/>
    <xf numFmtId="0" fontId="12" fillId="0" borderId="6" applyNumberFormat="0" applyFill="0" applyAlignment="0" applyProtection="0"/>
    <xf numFmtId="0" fontId="13" fillId="8" borderId="0" applyNumberFormat="0" applyBorder="0" applyAlignment="0" applyProtection="0"/>
    <xf numFmtId="0" fontId="14" fillId="0" borderId="0"/>
    <xf numFmtId="0" fontId="14" fillId="4" borderId="7" applyNumberFormat="0" applyFont="0" applyAlignment="0" applyProtection="0"/>
    <xf numFmtId="0" fontId="15" fillId="2" borderId="8" applyNumberFormat="0" applyAlignment="0" applyProtection="0"/>
    <xf numFmtId="9" fontId="24" fillId="0" borderId="0" applyFon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153">
    <xf numFmtId="0" fontId="0" fillId="0" borderId="0" xfId="0"/>
    <xf numFmtId="0" fontId="14" fillId="0" borderId="0" xfId="0" applyFont="1" applyBorder="1"/>
    <xf numFmtId="0" fontId="14" fillId="0" borderId="0" xfId="0" applyFont="1"/>
    <xf numFmtId="0" fontId="14" fillId="0" borderId="12" xfId="0" applyFont="1" applyBorder="1" applyAlignment="1">
      <alignment wrapText="1"/>
    </xf>
    <xf numFmtId="0" fontId="0" fillId="0" borderId="12" xfId="0" applyBorder="1"/>
    <xf numFmtId="0" fontId="14" fillId="0" borderId="0" xfId="0" applyFont="1" applyBorder="1" applyAlignment="1">
      <alignment wrapText="1"/>
    </xf>
    <xf numFmtId="0" fontId="14" fillId="0" borderId="12" xfId="0" applyFont="1" applyBorder="1"/>
    <xf numFmtId="0" fontId="14" fillId="0" borderId="12" xfId="0" applyFont="1" applyBorder="1" applyAlignment="1">
      <alignment horizontal="right"/>
    </xf>
    <xf numFmtId="0" fontId="14" fillId="0" borderId="12" xfId="37" applyFont="1" applyBorder="1" applyAlignment="1" applyProtection="1">
      <alignment horizontal="center"/>
      <protection locked="0"/>
    </xf>
    <xf numFmtId="0" fontId="14" fillId="0" borderId="12" xfId="37" applyFont="1" applyBorder="1" applyAlignment="1" applyProtection="1">
      <protection locked="0"/>
    </xf>
    <xf numFmtId="0" fontId="14" fillId="0" borderId="12" xfId="37" applyFont="1" applyFill="1" applyBorder="1" applyAlignment="1" applyProtection="1">
      <protection locked="0"/>
    </xf>
    <xf numFmtId="0" fontId="14" fillId="20" borderId="12" xfId="37" applyFont="1" applyFill="1" applyBorder="1" applyAlignment="1" applyProtection="1">
      <alignment horizontal="center"/>
      <protection locked="0"/>
    </xf>
    <xf numFmtId="0" fontId="14" fillId="21" borderId="12" xfId="37" applyFont="1" applyFill="1" applyBorder="1" applyAlignment="1" applyProtection="1">
      <alignment horizontal="center"/>
      <protection locked="0"/>
    </xf>
    <xf numFmtId="0" fontId="14" fillId="22" borderId="12" xfId="37" applyFont="1" applyFill="1" applyBorder="1" applyAlignment="1" applyProtection="1">
      <alignment horizontal="center"/>
      <protection locked="0"/>
    </xf>
    <xf numFmtId="0" fontId="14" fillId="23" borderId="12" xfId="37" applyFont="1" applyFill="1" applyBorder="1" applyAlignment="1" applyProtection="1">
      <alignment horizontal="center"/>
      <protection locked="0"/>
    </xf>
    <xf numFmtId="0" fontId="14" fillId="0" borderId="12" xfId="37" applyFont="1" applyFill="1" applyBorder="1" applyAlignment="1" applyProtection="1">
      <alignment horizontal="center"/>
      <protection locked="0"/>
    </xf>
    <xf numFmtId="0" fontId="14" fillId="0" borderId="12" xfId="0" applyFont="1" applyFill="1" applyBorder="1"/>
    <xf numFmtId="0" fontId="0" fillId="0" borderId="12" xfId="0" applyFont="1" applyFill="1" applyBorder="1"/>
    <xf numFmtId="0" fontId="0" fillId="0" borderId="0" xfId="0" applyAlignment="1">
      <alignment textRotation="90"/>
    </xf>
    <xf numFmtId="2" fontId="0" fillId="0" borderId="0" xfId="0" applyNumberFormat="1"/>
    <xf numFmtId="2" fontId="14" fillId="0" borderId="12" xfId="37" applyNumberFormat="1" applyFont="1" applyBorder="1" applyAlignment="1" applyProtection="1">
      <alignment horizontal="center"/>
      <protection locked="0"/>
    </xf>
    <xf numFmtId="0" fontId="0" fillId="0" borderId="14" xfId="0" applyBorder="1"/>
    <xf numFmtId="0" fontId="0" fillId="0" borderId="15" xfId="0" applyBorder="1"/>
    <xf numFmtId="0" fontId="0" fillId="0" borderId="16" xfId="0" applyBorder="1"/>
    <xf numFmtId="0" fontId="0" fillId="0" borderId="17" xfId="0" applyBorder="1"/>
    <xf numFmtId="0" fontId="0" fillId="0" borderId="19" xfId="0" applyBorder="1"/>
    <xf numFmtId="0" fontId="29" fillId="0" borderId="0" xfId="0" applyFont="1"/>
    <xf numFmtId="0" fontId="14" fillId="0" borderId="16" xfId="0" applyFont="1" applyBorder="1"/>
    <xf numFmtId="0" fontId="14" fillId="0" borderId="18" xfId="0" applyFont="1" applyBorder="1"/>
    <xf numFmtId="0" fontId="14" fillId="0" borderId="17" xfId="0" applyFont="1" applyBorder="1"/>
    <xf numFmtId="0" fontId="14" fillId="0" borderId="19" xfId="0" applyFont="1" applyBorder="1"/>
    <xf numFmtId="0" fontId="14" fillId="0" borderId="18" xfId="0" applyFont="1" applyBorder="1" applyAlignment="1">
      <alignment wrapText="1"/>
    </xf>
    <xf numFmtId="0" fontId="29" fillId="0" borderId="0" xfId="0" applyFont="1" applyAlignment="1">
      <alignment wrapText="1"/>
    </xf>
    <xf numFmtId="0" fontId="29" fillId="0" borderId="0" xfId="0" applyFont="1" applyFill="1" applyBorder="1"/>
    <xf numFmtId="17" fontId="14" fillId="0" borderId="0" xfId="0" quotePrefix="1" applyNumberFormat="1" applyFont="1"/>
    <xf numFmtId="0" fontId="14" fillId="0" borderId="20" xfId="0" applyFont="1" applyBorder="1"/>
    <xf numFmtId="0" fontId="14" fillId="0" borderId="12" xfId="0" applyNumberFormat="1" applyFont="1" applyBorder="1" applyAlignment="1">
      <alignment horizontal="right"/>
    </xf>
    <xf numFmtId="0" fontId="14" fillId="0" borderId="12" xfId="0" applyNumberFormat="1" applyFont="1" applyFill="1" applyBorder="1" applyAlignment="1">
      <alignment horizontal="right"/>
    </xf>
    <xf numFmtId="0" fontId="14" fillId="0" borderId="0" xfId="0" applyFont="1" applyAlignment="1">
      <alignment textRotation="90"/>
    </xf>
    <xf numFmtId="0" fontId="14" fillId="0" borderId="16" xfId="0" applyFont="1" applyBorder="1" applyAlignment="1">
      <alignment wrapText="1"/>
    </xf>
    <xf numFmtId="17" fontId="14" fillId="0" borderId="17" xfId="0" quotePrefix="1" applyNumberFormat="1" applyFont="1" applyBorder="1" applyAlignment="1">
      <alignment horizontal="right"/>
    </xf>
    <xf numFmtId="164" fontId="14" fillId="0" borderId="17" xfId="0" quotePrefix="1" applyNumberFormat="1" applyFont="1" applyBorder="1" applyAlignment="1">
      <alignment horizontal="right"/>
    </xf>
    <xf numFmtId="0" fontId="14" fillId="0" borderId="17" xfId="0" quotePrefix="1" applyNumberFormat="1" applyFont="1" applyBorder="1" applyAlignment="1">
      <alignment horizontal="right"/>
    </xf>
    <xf numFmtId="2" fontId="0" fillId="0" borderId="17" xfId="0" applyNumberFormat="1" applyBorder="1"/>
    <xf numFmtId="2" fontId="0" fillId="0" borderId="19" xfId="0" applyNumberFormat="1" applyBorder="1"/>
    <xf numFmtId="0" fontId="29" fillId="0" borderId="12" xfId="0" applyFont="1" applyBorder="1" applyAlignment="1">
      <alignment wrapText="1"/>
    </xf>
    <xf numFmtId="17" fontId="14" fillId="0" borderId="12" xfId="0" quotePrefix="1" applyNumberFormat="1" applyFont="1" applyBorder="1" applyAlignment="1">
      <alignment horizontal="right"/>
    </xf>
    <xf numFmtId="2" fontId="14" fillId="0" borderId="17" xfId="0" applyNumberFormat="1" applyFont="1" applyBorder="1"/>
    <xf numFmtId="2" fontId="14" fillId="0" borderId="17" xfId="0" quotePrefix="1" applyNumberFormat="1" applyFont="1" applyBorder="1" applyAlignment="1">
      <alignment horizontal="right"/>
    </xf>
    <xf numFmtId="2" fontId="14" fillId="0" borderId="17" xfId="0" quotePrefix="1" applyNumberFormat="1" applyFont="1" applyBorder="1"/>
    <xf numFmtId="2" fontId="0" fillId="0" borderId="17" xfId="0" applyNumberFormat="1" applyBorder="1" applyAlignment="1">
      <alignment horizontal="right"/>
    </xf>
    <xf numFmtId="2" fontId="14" fillId="0" borderId="17" xfId="0" applyNumberFormat="1" applyFont="1" applyBorder="1" applyAlignment="1">
      <alignment horizontal="right"/>
    </xf>
    <xf numFmtId="2" fontId="0" fillId="0" borderId="19" xfId="0" applyNumberFormat="1" applyBorder="1" applyAlignment="1">
      <alignment horizontal="right"/>
    </xf>
    <xf numFmtId="0" fontId="14" fillId="0" borderId="17" xfId="0" applyFont="1" applyBorder="1" applyAlignment="1">
      <alignment horizontal="right"/>
    </xf>
    <xf numFmtId="0" fontId="0" fillId="0" borderId="17" xfId="0" applyBorder="1" applyAlignment="1">
      <alignment horizontal="right"/>
    </xf>
    <xf numFmtId="164" fontId="14" fillId="0" borderId="17" xfId="0" applyNumberFormat="1" applyFont="1" applyBorder="1" applyAlignment="1">
      <alignment horizontal="right"/>
    </xf>
    <xf numFmtId="0" fontId="14" fillId="0" borderId="17" xfId="0" quotePrefix="1" applyFont="1" applyBorder="1" applyAlignment="1">
      <alignment horizontal="right"/>
    </xf>
    <xf numFmtId="0" fontId="14" fillId="0" borderId="21" xfId="0" quotePrefix="1" applyFont="1" applyBorder="1" applyAlignment="1">
      <alignment horizontal="right"/>
    </xf>
    <xf numFmtId="0" fontId="14" fillId="0" borderId="19" xfId="0" quotePrefix="1" applyFont="1" applyBorder="1" applyAlignment="1">
      <alignment horizontal="right"/>
    </xf>
    <xf numFmtId="14" fontId="14" fillId="0" borderId="12" xfId="37" applyNumberFormat="1" applyFont="1" applyBorder="1" applyAlignment="1" applyProtection="1">
      <alignment horizontal="center"/>
      <protection locked="0"/>
    </xf>
    <xf numFmtId="0" fontId="14" fillId="22" borderId="0" xfId="37" applyFont="1" applyFill="1" applyBorder="1" applyAlignment="1" applyProtection="1">
      <alignment horizontal="center"/>
      <protection locked="0"/>
    </xf>
    <xf numFmtId="0" fontId="30" fillId="0" borderId="24" xfId="0" applyFont="1" applyFill="1" applyBorder="1"/>
    <xf numFmtId="0" fontId="30" fillId="0" borderId="0" xfId="0" applyFont="1"/>
    <xf numFmtId="0" fontId="0" fillId="0" borderId="0" xfId="0" applyProtection="1">
      <protection locked="0"/>
    </xf>
    <xf numFmtId="0" fontId="14" fillId="0" borderId="0" xfId="37" applyProtection="1">
      <protection locked="0"/>
    </xf>
    <xf numFmtId="0" fontId="20" fillId="0" borderId="0" xfId="37" applyFont="1" applyBorder="1" applyAlignment="1" applyProtection="1">
      <alignment wrapText="1"/>
      <protection locked="0"/>
    </xf>
    <xf numFmtId="0" fontId="19" fillId="0" borderId="0" xfId="37" applyFont="1" applyBorder="1" applyAlignment="1" applyProtection="1">
      <alignment horizontal="center" textRotation="90"/>
      <protection locked="0"/>
    </xf>
    <xf numFmtId="0" fontId="19" fillId="0" borderId="12" xfId="37" applyFont="1" applyBorder="1" applyAlignment="1" applyProtection="1">
      <alignment horizontal="center" textRotation="90"/>
      <protection locked="0"/>
    </xf>
    <xf numFmtId="0" fontId="14" fillId="0" borderId="0" xfId="37" applyFont="1" applyBorder="1" applyAlignment="1" applyProtection="1">
      <alignment wrapText="1"/>
      <protection locked="0"/>
    </xf>
    <xf numFmtId="0" fontId="0" fillId="0" borderId="0" xfId="0" applyAlignment="1" applyProtection="1">
      <protection locked="0"/>
    </xf>
    <xf numFmtId="0" fontId="0" fillId="0" borderId="0" xfId="0" applyAlignment="1" applyProtection="1">
      <alignment horizontal="left" wrapText="1"/>
      <protection locked="0"/>
    </xf>
    <xf numFmtId="0" fontId="0" fillId="0" borderId="0" xfId="0" applyBorder="1" applyAlignment="1" applyProtection="1">
      <protection locked="0"/>
    </xf>
    <xf numFmtId="0" fontId="19" fillId="0" borderId="12" xfId="37"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0" xfId="37" applyFont="1" applyBorder="1" applyAlignment="1" applyProtection="1">
      <alignment horizontal="center"/>
      <protection locked="0"/>
    </xf>
    <xf numFmtId="0" fontId="14" fillId="0" borderId="12" xfId="0" applyFont="1" applyBorder="1" applyAlignment="1" applyProtection="1">
      <alignment horizontal="center"/>
      <protection locked="0"/>
    </xf>
    <xf numFmtId="0" fontId="20" fillId="21" borderId="12" xfId="37" applyFont="1" applyFill="1" applyBorder="1" applyAlignment="1" applyProtection="1">
      <alignment horizontal="center"/>
      <protection locked="0"/>
    </xf>
    <xf numFmtId="0" fontId="14" fillId="21" borderId="12" xfId="0" applyFont="1" applyFill="1" applyBorder="1" applyProtection="1">
      <protection locked="0"/>
    </xf>
    <xf numFmtId="0" fontId="14" fillId="0" borderId="12" xfId="0" applyFont="1" applyBorder="1" applyAlignment="1" applyProtection="1">
      <protection locked="0"/>
    </xf>
    <xf numFmtId="0" fontId="27" fillId="24" borderId="0" xfId="0" applyFont="1" applyFill="1" applyAlignment="1" applyProtection="1">
      <alignment horizontal="center"/>
      <protection locked="0"/>
    </xf>
    <xf numFmtId="2" fontId="14" fillId="0" borderId="12" xfId="37" applyNumberFormat="1" applyFont="1" applyBorder="1" applyAlignment="1" applyProtection="1">
      <alignment horizontal="center"/>
    </xf>
    <xf numFmtId="0" fontId="0" fillId="29" borderId="0" xfId="0" applyFill="1" applyProtection="1">
      <protection locked="0"/>
    </xf>
    <xf numFmtId="0" fontId="23" fillId="0" borderId="0" xfId="0" applyFont="1" applyBorder="1" applyAlignment="1" applyProtection="1">
      <alignment vertical="center"/>
      <protection locked="0"/>
    </xf>
    <xf numFmtId="0" fontId="0" fillId="0" borderId="0" xfId="0" applyBorder="1" applyProtection="1">
      <protection locked="0"/>
    </xf>
    <xf numFmtId="0" fontId="25" fillId="0" borderId="0" xfId="0" applyFont="1" applyBorder="1" applyProtection="1">
      <protection locked="0"/>
    </xf>
    <xf numFmtId="0" fontId="14" fillId="0" borderId="0" xfId="0" applyFont="1" applyBorder="1" applyProtection="1">
      <protection locked="0"/>
    </xf>
    <xf numFmtId="0" fontId="14" fillId="0" borderId="0" xfId="0" quotePrefix="1" applyFont="1" applyProtection="1">
      <protection locked="0"/>
    </xf>
    <xf numFmtId="0" fontId="14" fillId="0" borderId="0" xfId="0" applyFont="1" applyBorder="1" applyAlignment="1" applyProtection="1">
      <alignment wrapText="1"/>
      <protection locked="0"/>
    </xf>
    <xf numFmtId="0" fontId="14" fillId="0" borderId="12" xfId="0" applyFont="1" applyBorder="1" applyAlignment="1" applyProtection="1">
      <alignment wrapText="1"/>
      <protection locked="0"/>
    </xf>
    <xf numFmtId="0" fontId="14" fillId="0" borderId="12" xfId="0" applyFont="1" applyBorder="1" applyProtection="1">
      <protection locked="0"/>
    </xf>
    <xf numFmtId="0" fontId="0" fillId="0" borderId="12" xfId="0" applyBorder="1" applyProtection="1">
      <protection locked="0"/>
    </xf>
    <xf numFmtId="0" fontId="14" fillId="0" borderId="0" xfId="0" applyFont="1" applyProtection="1">
      <protection locked="0"/>
    </xf>
    <xf numFmtId="2" fontId="14" fillId="27" borderId="12" xfId="0" applyNumberFormat="1" applyFont="1" applyFill="1" applyBorder="1" applyProtection="1"/>
    <xf numFmtId="2" fontId="0" fillId="27" borderId="12" xfId="0" applyNumberFormat="1" applyFill="1" applyBorder="1" applyProtection="1"/>
    <xf numFmtId="9" fontId="0" fillId="27" borderId="12" xfId="40" applyFont="1" applyFill="1" applyBorder="1" applyProtection="1"/>
    <xf numFmtId="0" fontId="14" fillId="0" borderId="0" xfId="0" applyFont="1" applyProtection="1"/>
    <xf numFmtId="0" fontId="0" fillId="0" borderId="0" xfId="0" applyProtection="1"/>
    <xf numFmtId="0" fontId="14" fillId="0" borderId="13" xfId="0" applyFont="1" applyBorder="1" applyProtection="1"/>
    <xf numFmtId="0" fontId="0" fillId="0" borderId="22" xfId="0" applyBorder="1" applyProtection="1"/>
    <xf numFmtId="0" fontId="0" fillId="0" borderId="23" xfId="0" applyBorder="1" applyProtection="1"/>
    <xf numFmtId="0" fontId="14" fillId="0" borderId="12" xfId="0" applyFont="1" applyBorder="1" applyProtection="1"/>
    <xf numFmtId="0" fontId="0" fillId="0" borderId="0" xfId="0" applyBorder="1" applyProtection="1"/>
    <xf numFmtId="0" fontId="14" fillId="0" borderId="12" xfId="0" applyFont="1" applyBorder="1" applyAlignment="1" applyProtection="1">
      <alignment wrapText="1"/>
    </xf>
    <xf numFmtId="0" fontId="14" fillId="0" borderId="12" xfId="0" applyFont="1" applyBorder="1" applyAlignment="1" applyProtection="1">
      <alignment horizontal="right" wrapText="1"/>
    </xf>
    <xf numFmtId="0" fontId="14" fillId="24" borderId="12" xfId="0" applyFont="1" applyFill="1" applyBorder="1" applyAlignment="1" applyProtection="1">
      <alignment wrapText="1"/>
    </xf>
    <xf numFmtId="0" fontId="14" fillId="0" borderId="0" xfId="0" applyFont="1" applyFill="1" applyBorder="1" applyAlignment="1" applyProtection="1">
      <alignment wrapText="1"/>
    </xf>
    <xf numFmtId="0" fontId="0" fillId="0" borderId="0" xfId="0" applyFill="1" applyBorder="1" applyProtection="1"/>
    <xf numFmtId="0" fontId="14" fillId="28" borderId="12" xfId="0" applyFont="1" applyFill="1" applyBorder="1" applyAlignment="1" applyProtection="1">
      <alignment wrapText="1"/>
    </xf>
    <xf numFmtId="0" fontId="14" fillId="25" borderId="12" xfId="0" applyFont="1" applyFill="1" applyBorder="1" applyAlignment="1" applyProtection="1">
      <alignment wrapText="1"/>
    </xf>
    <xf numFmtId="0" fontId="14" fillId="0" borderId="0" xfId="0" applyFont="1" applyBorder="1" applyAlignment="1" applyProtection="1">
      <alignment wrapText="1"/>
    </xf>
    <xf numFmtId="2" fontId="0" fillId="0" borderId="0" xfId="0" applyNumberFormat="1" applyFill="1" applyBorder="1" applyProtection="1"/>
    <xf numFmtId="0" fontId="0" fillId="0" borderId="0" xfId="0" applyAlignment="1" applyProtection="1"/>
    <xf numFmtId="0" fontId="27" fillId="26" borderId="0" xfId="0" applyFont="1" applyFill="1" applyAlignment="1" applyProtection="1">
      <alignment horizontal="center"/>
    </xf>
    <xf numFmtId="0" fontId="20" fillId="0" borderId="0" xfId="37" applyFont="1" applyBorder="1" applyAlignment="1" applyProtection="1">
      <alignment wrapText="1"/>
    </xf>
    <xf numFmtId="0" fontId="14" fillId="0" borderId="0" xfId="37" applyFont="1" applyBorder="1" applyAlignment="1" applyProtection="1">
      <alignment wrapText="1"/>
    </xf>
    <xf numFmtId="0" fontId="0" fillId="0" borderId="0" xfId="0" applyAlignment="1" applyProtection="1">
      <alignment horizontal="left" wrapText="1"/>
    </xf>
    <xf numFmtId="0" fontId="19" fillId="0" borderId="12" xfId="37" applyFont="1" applyBorder="1" applyAlignment="1" applyProtection="1">
      <alignment horizontal="center"/>
    </xf>
    <xf numFmtId="0" fontId="19" fillId="0" borderId="12" xfId="0" applyFont="1" applyBorder="1" applyAlignment="1" applyProtection="1">
      <alignment horizontal="center"/>
    </xf>
    <xf numFmtId="0" fontId="27" fillId="25" borderId="0" xfId="0" applyFont="1" applyFill="1" applyAlignment="1" applyProtection="1">
      <alignment horizontal="center"/>
    </xf>
    <xf numFmtId="0" fontId="26" fillId="29" borderId="0" xfId="0" applyFont="1" applyFill="1" applyProtection="1">
      <protection locked="0"/>
    </xf>
    <xf numFmtId="0" fontId="14" fillId="0" borderId="12" xfId="0" applyFont="1" applyBorder="1" applyAlignment="1" applyProtection="1">
      <alignment horizontal="center" wrapText="1"/>
      <protection locked="0"/>
    </xf>
    <xf numFmtId="0" fontId="0" fillId="0" borderId="12" xfId="0" applyBorder="1" applyAlignment="1" applyProtection="1">
      <alignment horizontal="center"/>
      <protection locked="0"/>
    </xf>
    <xf numFmtId="0" fontId="14" fillId="0" borderId="26" xfId="37" applyFont="1" applyBorder="1" applyAlignment="1" applyProtection="1">
      <alignment horizontal="center" wrapText="1"/>
      <protection locked="0"/>
    </xf>
    <xf numFmtId="0" fontId="14" fillId="0" borderId="26" xfId="37" applyFont="1" applyBorder="1" applyAlignment="1" applyProtection="1">
      <alignment horizontal="center"/>
      <protection locked="0"/>
    </xf>
    <xf numFmtId="0" fontId="14" fillId="0" borderId="0" xfId="37" applyFont="1" applyAlignment="1" applyProtection="1">
      <alignment horizontal="left" wrapText="1"/>
    </xf>
    <xf numFmtId="0" fontId="14" fillId="0" borderId="25" xfId="37" applyFont="1" applyBorder="1" applyAlignment="1" applyProtection="1">
      <alignment horizontal="left" wrapText="1"/>
    </xf>
    <xf numFmtId="0" fontId="14" fillId="0" borderId="0" xfId="37" applyFont="1" applyBorder="1" applyAlignment="1" applyProtection="1">
      <alignment wrapText="1"/>
    </xf>
    <xf numFmtId="0" fontId="14" fillId="0" borderId="25" xfId="37" applyFont="1" applyBorder="1" applyAlignment="1" applyProtection="1">
      <alignment wrapText="1"/>
    </xf>
    <xf numFmtId="0" fontId="14" fillId="0" borderId="0" xfId="0" applyFont="1" applyAlignment="1" applyProtection="1">
      <alignment horizontal="left" wrapText="1"/>
    </xf>
    <xf numFmtId="0" fontId="14" fillId="0" borderId="25" xfId="0" applyFont="1" applyBorder="1" applyAlignment="1" applyProtection="1">
      <alignment horizontal="left" wrapText="1"/>
    </xf>
    <xf numFmtId="0" fontId="14" fillId="0" borderId="0" xfId="0" applyFont="1" applyAlignment="1" applyProtection="1">
      <alignment horizontal="left"/>
    </xf>
    <xf numFmtId="0" fontId="14" fillId="0" borderId="25" xfId="0" applyFont="1" applyBorder="1" applyAlignment="1" applyProtection="1">
      <alignment horizontal="left"/>
    </xf>
    <xf numFmtId="0" fontId="19" fillId="0" borderId="12" xfId="37" applyFont="1" applyBorder="1" applyAlignment="1" applyProtection="1">
      <alignment horizontal="center" textRotation="90"/>
    </xf>
    <xf numFmtId="0" fontId="19" fillId="0" borderId="12" xfId="0" applyFont="1" applyBorder="1" applyAlignment="1" applyProtection="1">
      <alignment horizontal="center" textRotation="90"/>
    </xf>
    <xf numFmtId="0" fontId="22" fillId="18" borderId="10" xfId="37" applyFont="1" applyFill="1" applyBorder="1" applyAlignment="1" applyProtection="1">
      <alignment horizontal="center" vertical="center" wrapText="1"/>
    </xf>
    <xf numFmtId="0" fontId="22" fillId="18" borderId="11" xfId="37" applyFont="1" applyFill="1" applyBorder="1" applyAlignment="1" applyProtection="1">
      <alignment horizontal="center" vertical="center" wrapText="1"/>
    </xf>
    <xf numFmtId="0" fontId="22" fillId="18" borderId="10" xfId="37" applyFont="1" applyFill="1" applyBorder="1" applyAlignment="1" applyProtection="1">
      <alignment horizontal="center" vertical="center"/>
    </xf>
    <xf numFmtId="0" fontId="22" fillId="18" borderId="11" xfId="37" applyFont="1" applyFill="1" applyBorder="1" applyAlignment="1" applyProtection="1">
      <alignment horizontal="center" vertical="center"/>
    </xf>
    <xf numFmtId="0" fontId="27" fillId="24" borderId="0" xfId="0" applyFont="1" applyFill="1" applyAlignment="1" applyProtection="1">
      <alignment horizontal="center"/>
      <protection locked="0"/>
    </xf>
    <xf numFmtId="0" fontId="22" fillId="18" borderId="12" xfId="37" applyFont="1" applyFill="1" applyBorder="1" applyAlignment="1" applyProtection="1">
      <alignment horizontal="center" vertical="center" wrapText="1"/>
    </xf>
    <xf numFmtId="0" fontId="20" fillId="19" borderId="10" xfId="0" quotePrefix="1" applyFont="1" applyFill="1" applyBorder="1" applyAlignment="1" applyProtection="1">
      <alignment horizontal="center" textRotation="90" wrapText="1"/>
    </xf>
    <xf numFmtId="0" fontId="20" fillId="19" borderId="11" xfId="0" applyFont="1" applyFill="1" applyBorder="1" applyAlignment="1" applyProtection="1">
      <alignment horizontal="center" textRotation="90" wrapText="1"/>
    </xf>
    <xf numFmtId="0" fontId="22" fillId="18" borderId="13" xfId="37" applyFont="1" applyFill="1" applyBorder="1" applyAlignment="1" applyProtection="1">
      <alignment horizontal="center" vertical="center" wrapText="1"/>
    </xf>
    <xf numFmtId="0" fontId="14" fillId="19" borderId="12" xfId="0" applyFont="1" applyFill="1" applyBorder="1" applyAlignment="1" applyProtection="1">
      <alignment horizontal="left" textRotation="90"/>
      <protection locked="0"/>
    </xf>
    <xf numFmtId="0" fontId="14" fillId="19" borderId="12" xfId="0" applyFont="1" applyFill="1" applyBorder="1" applyAlignment="1" applyProtection="1">
      <protection locked="0"/>
    </xf>
    <xf numFmtId="0" fontId="14" fillId="0" borderId="0" xfId="37" applyFont="1" applyAlignment="1" applyProtection="1">
      <alignment horizontal="center" wrapText="1"/>
    </xf>
    <xf numFmtId="0" fontId="14" fillId="0" borderId="0" xfId="37" applyFont="1" applyAlignment="1" applyProtection="1">
      <alignment horizontal="center"/>
    </xf>
    <xf numFmtId="0" fontId="27" fillId="26" borderId="0" xfId="0" applyFont="1" applyFill="1" applyAlignment="1" applyProtection="1">
      <alignment horizontal="center"/>
    </xf>
    <xf numFmtId="0" fontId="14" fillId="19" borderId="12" xfId="0" applyFont="1" applyFill="1" applyBorder="1" applyAlignment="1" applyProtection="1">
      <alignment horizontal="left" textRotation="90"/>
    </xf>
    <xf numFmtId="0" fontId="14" fillId="19" borderId="12" xfId="0" applyFont="1" applyFill="1" applyBorder="1" applyAlignment="1" applyProtection="1"/>
    <xf numFmtId="0" fontId="14" fillId="0" borderId="26" xfId="37" applyFont="1" applyBorder="1" applyAlignment="1" applyProtection="1">
      <alignment horizontal="center" wrapText="1"/>
    </xf>
    <xf numFmtId="0" fontId="14" fillId="0" borderId="26" xfId="37" applyFont="1" applyBorder="1" applyAlignment="1" applyProtection="1">
      <alignment horizontal="center"/>
    </xf>
    <xf numFmtId="0" fontId="27" fillId="25" borderId="0" xfId="0" applyFont="1" applyFill="1" applyAlignment="1" applyProtection="1">
      <alignment horizont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_Sheet1" xfId="37"/>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1">
    <dxf>
      <fill>
        <patternFill>
          <bgColor theme="6"/>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E6E6E6"/>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43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1</xdr:col>
      <xdr:colOff>828675</xdr:colOff>
      <xdr:row>4</xdr:row>
      <xdr:rowOff>133350</xdr:rowOff>
    </xdr:to>
    <xdr:pic>
      <xdr:nvPicPr>
        <xdr:cNvPr id="2" name="Picture 1" descr="statesealBlue"/>
        <xdr:cNvPicPr>
          <a:picLocks noChangeAspect="1" noChangeArrowheads="1"/>
        </xdr:cNvPicPr>
      </xdr:nvPicPr>
      <xdr:blipFill>
        <a:blip xmlns:r="http://schemas.openxmlformats.org/officeDocument/2006/relationships" r:embed="rId1" cstate="print"/>
        <a:srcRect/>
        <a:stretch>
          <a:fillRect/>
        </a:stretch>
      </xdr:blipFill>
      <xdr:spPr bwMode="auto">
        <a:xfrm>
          <a:off x="66675" y="57150"/>
          <a:ext cx="923925" cy="914400"/>
        </a:xfrm>
        <a:prstGeom prst="rect">
          <a:avLst/>
        </a:prstGeom>
        <a:noFill/>
        <a:ln w="9525">
          <a:noFill/>
          <a:miter lim="800000"/>
          <a:headEnd/>
          <a:tailEnd/>
        </a:ln>
      </xdr:spPr>
    </xdr:pic>
    <xdr:clientData/>
  </xdr:twoCellAnchor>
  <xdr:twoCellAnchor>
    <xdr:from>
      <xdr:col>1</xdr:col>
      <xdr:colOff>876299</xdr:colOff>
      <xdr:row>0</xdr:row>
      <xdr:rowOff>66674</xdr:rowOff>
    </xdr:from>
    <xdr:to>
      <xdr:col>6</xdr:col>
      <xdr:colOff>466724</xdr:colOff>
      <xdr:row>9</xdr:row>
      <xdr:rowOff>95249</xdr:rowOff>
    </xdr:to>
    <xdr:sp macro="" textlink="" fLocksText="0">
      <xdr:nvSpPr>
        <xdr:cNvPr id="3" name="TextBox 2"/>
        <xdr:cNvSpPr txBox="1"/>
      </xdr:nvSpPr>
      <xdr:spPr>
        <a:xfrm>
          <a:off x="1038224" y="66674"/>
          <a:ext cx="4743450" cy="1857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600"/>
            <a:t>Utah MASS Appraiser Experience Log</a:t>
          </a:r>
          <a:r>
            <a:rPr lang="en-US" sz="1600" baseline="0"/>
            <a:t> for </a:t>
          </a:r>
          <a:br>
            <a:rPr lang="en-US" sz="1600" baseline="0"/>
          </a:br>
          <a:r>
            <a:rPr lang="en-US" sz="1600" baseline="0">
              <a:solidFill>
                <a:srgbClr val="FF0000"/>
              </a:solidFill>
            </a:rPr>
            <a:t>CERTIFIED GENERAL</a:t>
          </a:r>
          <a:r>
            <a:rPr lang="en-US" sz="1600">
              <a:solidFill>
                <a:srgbClr val="FF0000"/>
              </a:solidFill>
            </a:rPr>
            <a:t> </a:t>
          </a:r>
        </a:p>
        <a:p>
          <a:r>
            <a:rPr lang="en-US" sz="1100"/>
            <a:t>(for those applicants primarily using Appendix 3 found in Rule </a:t>
          </a:r>
          <a:r>
            <a:rPr lang="en-US" sz="1100" b="0" i="0">
              <a:solidFill>
                <a:schemeClr val="dk1"/>
              </a:solidFill>
              <a:latin typeface="+mn-lt"/>
              <a:ea typeface="+mn-ea"/>
              <a:cs typeface="+mn-cs"/>
            </a:rPr>
            <a:t>R162-2g-601</a:t>
          </a:r>
          <a:r>
            <a:rPr lang="en-US" sz="1100"/>
            <a:t>)</a:t>
          </a:r>
        </a:p>
        <a:p>
          <a:endParaRPr lang="en-US" sz="1100"/>
        </a:p>
        <a:p>
          <a:r>
            <a:rPr lang="en-US" sz="1100"/>
            <a:t>Name of Appraiser Applicant:  </a:t>
          </a:r>
        </a:p>
        <a:p>
          <a:r>
            <a:rPr lang="en-US" sz="1100"/>
            <a:t>Appraiser Number:</a:t>
          </a:r>
        </a:p>
        <a:p>
          <a:r>
            <a:rPr lang="en-US" sz="1100" b="0" i="0" u="none" strike="noStrike">
              <a:solidFill>
                <a:schemeClr val="dk1"/>
              </a:solidFill>
              <a:latin typeface="+mn-lt"/>
              <a:ea typeface="+mn-ea"/>
              <a:cs typeface="+mn-cs"/>
            </a:rPr>
            <a:t>Client:</a:t>
          </a:r>
        </a:p>
        <a:p>
          <a:r>
            <a:rPr lang="en-US" sz="1100" b="0" i="0" u="none" strike="noStrike">
              <a:solidFill>
                <a:schemeClr val="dk1"/>
              </a:solidFill>
              <a:latin typeface="+mn-lt"/>
              <a:ea typeface="+mn-ea"/>
              <a:cs typeface="+mn-cs"/>
            </a:rPr>
            <a:t>Applicant Signature</a:t>
          </a:r>
          <a:r>
            <a:rPr lang="en-US"/>
            <a:t> : </a:t>
          </a:r>
          <a:r>
            <a:rPr lang="en-US" u="sng"/>
            <a:t>			</a:t>
          </a:r>
          <a:endParaRPr lang="en-US"/>
        </a:p>
        <a:p>
          <a:r>
            <a:rPr lang="en-US" sz="1100"/>
            <a:t>Date of Signature (Date submitted</a:t>
          </a:r>
          <a:r>
            <a:rPr lang="en-US" sz="1100" baseline="0"/>
            <a:t> to DRE)</a:t>
          </a:r>
          <a:r>
            <a:rPr lang="en-US" sz="1100"/>
            <a:t>:</a:t>
          </a:r>
          <a:r>
            <a:rPr lang="en-US" sz="1100" u="sng"/>
            <a:t>		</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L33"/>
  <sheetViews>
    <sheetView tabSelected="1" topLeftCell="A10" workbookViewId="0">
      <selection activeCell="C27" sqref="C27"/>
    </sheetView>
  </sheetViews>
  <sheetFormatPr defaultRowHeight="12.75" x14ac:dyDescent="0.2"/>
  <cols>
    <col min="1" max="1" width="2.42578125" style="63" customWidth="1"/>
    <col min="2" max="2" width="22.140625" style="63" customWidth="1"/>
    <col min="3" max="3" width="8.7109375" style="63" customWidth="1"/>
    <col min="4" max="4" width="11.42578125" style="63" customWidth="1"/>
    <col min="5" max="5" width="7" style="63" customWidth="1"/>
    <col min="6" max="6" width="28" style="63" customWidth="1"/>
    <col min="7" max="7" width="8.5703125" style="63" customWidth="1"/>
    <col min="8" max="10" width="9.140625" style="63"/>
    <col min="11" max="11" width="5.85546875" style="63" customWidth="1"/>
    <col min="12" max="12" width="9.140625" style="63" customWidth="1"/>
    <col min="13" max="16384" width="9.140625" style="63"/>
  </cols>
  <sheetData>
    <row r="2" spans="1:12" ht="25.5" x14ac:dyDescent="0.2">
      <c r="D2" s="82"/>
      <c r="E2" s="82"/>
      <c r="F2" s="82"/>
      <c r="G2" s="82"/>
      <c r="H2" s="82"/>
      <c r="I2" s="83"/>
      <c r="J2" s="83"/>
      <c r="K2" s="83"/>
      <c r="L2" s="83"/>
    </row>
    <row r="3" spans="1:12" ht="15" x14ac:dyDescent="0.25">
      <c r="D3" s="84"/>
      <c r="E3" s="84"/>
      <c r="F3" s="83"/>
      <c r="G3" s="83"/>
      <c r="H3" s="83"/>
      <c r="I3" s="83"/>
      <c r="J3" s="83"/>
      <c r="K3" s="83"/>
      <c r="L3" s="83"/>
    </row>
    <row r="4" spans="1:12" x14ac:dyDescent="0.2">
      <c r="D4" s="83"/>
      <c r="E4" s="83"/>
      <c r="F4" s="83"/>
      <c r="G4" s="83"/>
      <c r="H4" s="83"/>
      <c r="I4" s="83"/>
      <c r="J4" s="83"/>
      <c r="K4" s="83"/>
      <c r="L4" s="83"/>
    </row>
    <row r="5" spans="1:12" x14ac:dyDescent="0.2">
      <c r="D5" s="85"/>
      <c r="E5" s="85"/>
      <c r="F5" s="83"/>
      <c r="G5" s="83"/>
      <c r="H5" s="83"/>
      <c r="I5" s="83"/>
      <c r="J5" s="83"/>
      <c r="K5" s="83"/>
      <c r="L5" s="83"/>
    </row>
    <row r="6" spans="1:12" x14ac:dyDescent="0.2">
      <c r="D6" s="85"/>
      <c r="E6" s="85"/>
      <c r="F6" s="83"/>
      <c r="G6" s="83"/>
      <c r="H6" s="83"/>
      <c r="I6" s="83"/>
      <c r="J6" s="83"/>
      <c r="K6" s="83"/>
      <c r="L6" s="83"/>
    </row>
    <row r="7" spans="1:12" ht="27" customHeight="1" x14ac:dyDescent="0.2">
      <c r="D7" s="85"/>
      <c r="E7" s="85"/>
      <c r="F7" s="83"/>
      <c r="G7" s="83"/>
      <c r="H7" s="83"/>
      <c r="I7" s="83"/>
      <c r="J7" s="83"/>
      <c r="K7" s="85"/>
      <c r="L7" s="83"/>
    </row>
    <row r="10" spans="1:12" x14ac:dyDescent="0.2">
      <c r="J10" s="86"/>
    </row>
    <row r="12" spans="1:12" ht="38.25" x14ac:dyDescent="0.2">
      <c r="A12" s="87"/>
      <c r="B12" s="120" t="s">
        <v>3</v>
      </c>
      <c r="C12" s="120"/>
      <c r="D12" s="88" t="s">
        <v>14</v>
      </c>
      <c r="E12" s="120" t="s">
        <v>251</v>
      </c>
      <c r="F12" s="120"/>
      <c r="G12" s="120"/>
    </row>
    <row r="13" spans="1:12" ht="18" customHeight="1" x14ac:dyDescent="0.2">
      <c r="A13" s="83"/>
      <c r="B13" s="121"/>
      <c r="C13" s="121"/>
      <c r="D13" s="89"/>
      <c r="E13" s="121"/>
      <c r="F13" s="121"/>
      <c r="G13" s="121"/>
    </row>
    <row r="14" spans="1:12" ht="18" customHeight="1" x14ac:dyDescent="0.2">
      <c r="A14" s="83"/>
      <c r="B14" s="121"/>
      <c r="C14" s="121"/>
      <c r="D14" s="90"/>
      <c r="E14" s="121"/>
      <c r="F14" s="121"/>
      <c r="G14" s="121"/>
    </row>
    <row r="15" spans="1:12" ht="18" customHeight="1" x14ac:dyDescent="0.2">
      <c r="A15" s="83"/>
      <c r="B15" s="121"/>
      <c r="C15" s="121"/>
      <c r="D15" s="90"/>
      <c r="E15" s="121"/>
      <c r="F15" s="121"/>
      <c r="G15" s="121"/>
    </row>
    <row r="16" spans="1:12" ht="18" customHeight="1" x14ac:dyDescent="0.2">
      <c r="A16" s="83"/>
      <c r="B16" s="121"/>
      <c r="C16" s="121"/>
      <c r="D16" s="90"/>
      <c r="E16" s="121"/>
      <c r="F16" s="121"/>
      <c r="G16" s="121"/>
    </row>
    <row r="19" spans="1:12" x14ac:dyDescent="0.2">
      <c r="A19" s="95" t="s">
        <v>102</v>
      </c>
      <c r="B19" s="96"/>
      <c r="C19" s="96"/>
      <c r="D19" s="96"/>
      <c r="E19" s="96"/>
      <c r="F19" s="96"/>
      <c r="G19" s="96"/>
    </row>
    <row r="20" spans="1:12" x14ac:dyDescent="0.2">
      <c r="A20" s="95" t="s">
        <v>13</v>
      </c>
      <c r="B20" s="96"/>
      <c r="C20" s="96"/>
      <c r="D20" s="96"/>
      <c r="E20" s="96"/>
      <c r="F20" s="96"/>
      <c r="G20" s="96"/>
    </row>
    <row r="21" spans="1:12" x14ac:dyDescent="0.2">
      <c r="A21" s="96"/>
      <c r="B21" s="96"/>
      <c r="C21" s="96"/>
      <c r="D21" s="96"/>
      <c r="E21" s="96"/>
      <c r="F21" s="96"/>
      <c r="G21" s="96"/>
    </row>
    <row r="22" spans="1:12" x14ac:dyDescent="0.2">
      <c r="A22" s="96"/>
      <c r="B22" s="97" t="s">
        <v>247</v>
      </c>
      <c r="C22" s="98"/>
      <c r="D22" s="98"/>
      <c r="E22" s="98"/>
      <c r="F22" s="99"/>
      <c r="G22" s="90"/>
      <c r="L22" s="91"/>
    </row>
    <row r="23" spans="1:12" x14ac:dyDescent="0.2">
      <c r="A23" s="96"/>
      <c r="B23" s="96"/>
      <c r="C23" s="96"/>
      <c r="D23" s="96"/>
      <c r="E23" s="96"/>
      <c r="F23" s="96"/>
      <c r="G23" s="96"/>
      <c r="L23" s="91"/>
    </row>
    <row r="24" spans="1:12" x14ac:dyDescent="0.2">
      <c r="A24" s="96"/>
      <c r="B24" s="100" t="s">
        <v>4</v>
      </c>
      <c r="C24" s="92">
        <f>SUMPRODUCT('Appx 1 (Res) Hours'!H:H)+SUMPRODUCT('Appx 2 (Comm) Hours'!H:H)+SUMPRODUCT('Appx 3 (Mass) Hours'!H:H)</f>
        <v>0</v>
      </c>
      <c r="D24" s="101"/>
      <c r="E24" s="101"/>
      <c r="F24" s="101"/>
      <c r="G24" s="101"/>
    </row>
    <row r="25" spans="1:12" x14ac:dyDescent="0.2">
      <c r="A25" s="96"/>
      <c r="B25" s="101"/>
      <c r="C25" s="101"/>
      <c r="D25" s="101"/>
      <c r="E25" s="101"/>
      <c r="F25" s="101"/>
      <c r="G25" s="101"/>
    </row>
    <row r="26" spans="1:12" ht="63.75" x14ac:dyDescent="0.2">
      <c r="A26" s="96"/>
      <c r="B26" s="102" t="s">
        <v>299</v>
      </c>
      <c r="C26" s="93">
        <f>SUMPRODUCT('Appx 3 (Mass) Hours'!AK:AK)+SUMPRODUCT('Appx 3 (Mass) Hours'!AL:AL)+SUMPRODUCT('Appx 3 (Mass) Hours'!AM:AM)+SUMPRODUCT(SUMIF('Appx 3 (Mass) Hours'!F:F,"i1",'Appx 3 (Mass) Hours'!H:H))+SUMPRODUCT(SUMIF('Appx 3 (Mass) Hours'!F:F,"i2",'Appx 3 (Mass) Hours'!H:H))</f>
        <v>0</v>
      </c>
      <c r="D26" s="103" t="s">
        <v>11</v>
      </c>
      <c r="E26" s="94">
        <f>IF(C26=0,0,C26/$C$24)</f>
        <v>0</v>
      </c>
      <c r="F26" s="104" t="s">
        <v>12</v>
      </c>
      <c r="G26" s="93">
        <f>IF(E26&lt;0.601,C26,MAX(IF(G22="",(IF(C26&lt;=900,C26*0.6,IF(C26&gt;900,C24*0.6))),(IF(C26=((1500-G22)*0.6),((150-G22)*0.6),C24*0.6)))))</f>
        <v>0</v>
      </c>
    </row>
    <row r="27" spans="1:12" ht="38.25" x14ac:dyDescent="0.2">
      <c r="A27" s="96"/>
      <c r="B27" s="105"/>
      <c r="C27" s="106"/>
      <c r="D27" s="101"/>
      <c r="E27" s="101"/>
      <c r="F27" s="104" t="s">
        <v>250</v>
      </c>
      <c r="G27" s="93">
        <f>C24-C26-G28-G29</f>
        <v>0</v>
      </c>
    </row>
    <row r="28" spans="1:12" ht="38.25" x14ac:dyDescent="0.2">
      <c r="A28" s="96"/>
      <c r="B28" s="101"/>
      <c r="C28" s="101"/>
      <c r="D28" s="101"/>
      <c r="E28" s="101"/>
      <c r="F28" s="107" t="s">
        <v>284</v>
      </c>
      <c r="G28" s="93">
        <f>SUM('Appx 1 (Res) Hours'!H:H)</f>
        <v>0</v>
      </c>
    </row>
    <row r="29" spans="1:12" ht="38.25" x14ac:dyDescent="0.2">
      <c r="A29" s="96"/>
      <c r="B29" s="96"/>
      <c r="C29" s="96"/>
      <c r="D29" s="96"/>
      <c r="E29" s="96"/>
      <c r="F29" s="108" t="s">
        <v>285</v>
      </c>
      <c r="G29" s="93">
        <f>SUM('Appx 2 (Comm) Hours'!H:H)</f>
        <v>0</v>
      </c>
    </row>
    <row r="30" spans="1:12" x14ac:dyDescent="0.2">
      <c r="A30" s="96"/>
      <c r="B30" s="96"/>
      <c r="C30" s="96"/>
      <c r="D30" s="96"/>
      <c r="E30" s="96"/>
      <c r="F30" s="109"/>
      <c r="G30" s="110"/>
    </row>
    <row r="31" spans="1:12" ht="38.25" x14ac:dyDescent="0.2">
      <c r="A31" s="96"/>
      <c r="B31" s="96"/>
      <c r="C31" s="96"/>
      <c r="D31" s="96"/>
      <c r="E31" s="96"/>
      <c r="F31" s="102" t="s">
        <v>287</v>
      </c>
      <c r="G31" s="93">
        <f>SUM(G26:G29)</f>
        <v>0</v>
      </c>
    </row>
    <row r="32" spans="1:12" x14ac:dyDescent="0.2">
      <c r="A32" s="96"/>
      <c r="B32" s="96"/>
      <c r="C32" s="96"/>
      <c r="D32" s="96"/>
      <c r="E32" s="96"/>
      <c r="F32" s="96"/>
      <c r="G32" s="96"/>
    </row>
    <row r="33" spans="1:7" ht="25.5" x14ac:dyDescent="0.2">
      <c r="A33" s="96"/>
      <c r="B33" s="96"/>
      <c r="C33" s="96"/>
      <c r="D33" s="96"/>
      <c r="E33" s="96"/>
      <c r="F33" s="102" t="s">
        <v>286</v>
      </c>
      <c r="G33" s="93">
        <f>SUM('Appx 3 (Mass) Hours'!H:H)-SUMPRODUCT(SUMIF('Appx 3 (Mass) Hours'!F:F,"a",'Appx 3 (Mass) Hours'!H:H)+SUMIF('Appx 3 (Mass) Hours'!F:F,"b",'Appx 3 (Mass) Hours'!H:H)+SUMIF('Appx 3 (Mass) Hours'!F:F,"c",'Appx 3 (Mass) Hours'!H:H)+SUMIF('Appx 3 (Mass) Hours'!F:F,"f",'Appx 3 (Mass) Hours'!H:H)+SUMIF('Appx 3 (Mass) Hours'!F:F,"gr1",'Appx 3 (Mass) Hours'!H:H)+SUMIF('Appx 3 (Mass) Hours'!F:F,"gr2",'Appx 3 (Mass) Hours'!H:H)+SUMIF('Appx 3 (Mass) Hours'!F:F,"gr3",'Appx 3 (Mass) Hours'!H:H))+G29+G22</f>
        <v>0</v>
      </c>
    </row>
  </sheetData>
  <sheetProtection password="D039" sheet="1" objects="1" scenarios="1"/>
  <protectedRanges>
    <protectedRange sqref="B13:G16" name="Supervisor Info"/>
  </protectedRanges>
  <mergeCells count="10">
    <mergeCell ref="E12:G12"/>
    <mergeCell ref="E13:G13"/>
    <mergeCell ref="E14:G14"/>
    <mergeCell ref="E15:G15"/>
    <mergeCell ref="E16:G16"/>
    <mergeCell ref="B12:C12"/>
    <mergeCell ref="B13:C13"/>
    <mergeCell ref="B14:C14"/>
    <mergeCell ref="B15:C15"/>
    <mergeCell ref="B16:C16"/>
  </mergeCells>
  <phoneticPr fontId="21" type="noConversion"/>
  <pageMargins left="0.75" right="0.75" top="1" bottom="1"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AZ159"/>
  <sheetViews>
    <sheetView zoomScaleNormal="100" workbookViewId="0">
      <pane ySplit="9" topLeftCell="A10" activePane="bottomLeft" state="frozen"/>
      <selection pane="bottomLeft" activeCell="AO5" sqref="AO5"/>
    </sheetView>
  </sheetViews>
  <sheetFormatPr defaultRowHeight="12.75" x14ac:dyDescent="0.2"/>
  <cols>
    <col min="1" max="1" width="1.7109375" style="63" customWidth="1"/>
    <col min="2" max="2" width="11.7109375" style="63" customWidth="1"/>
    <col min="3" max="3" width="9.85546875" style="63" customWidth="1"/>
    <col min="4" max="4" width="30.5703125" style="63" customWidth="1"/>
    <col min="5" max="5" width="5.28515625" style="63" customWidth="1"/>
    <col min="6" max="6" width="4" style="63" customWidth="1"/>
    <col min="7" max="8" width="7.42578125" style="63" customWidth="1"/>
    <col min="9" max="35" width="2.140625" style="63" customWidth="1"/>
    <col min="36" max="36" width="9.140625" style="63" hidden="1" customWidth="1"/>
    <col min="37" max="39" width="2.140625" style="63" hidden="1" customWidth="1"/>
    <col min="40" max="16384" width="9.140625" style="63"/>
  </cols>
  <sheetData>
    <row r="1" spans="1:52" ht="31.5" customHeight="1" x14ac:dyDescent="0.35">
      <c r="B1" s="138" t="s">
        <v>103</v>
      </c>
      <c r="C1" s="138"/>
      <c r="D1" s="138"/>
      <c r="E1" s="138"/>
      <c r="F1" s="138"/>
      <c r="G1" s="138"/>
      <c r="H1" s="79"/>
      <c r="I1" s="122" t="s">
        <v>295</v>
      </c>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K1" s="64"/>
      <c r="AL1" s="64"/>
      <c r="AM1" s="64"/>
    </row>
    <row r="2" spans="1:52" ht="36" customHeight="1" x14ac:dyDescent="0.2">
      <c r="A2" s="124" t="s">
        <v>279</v>
      </c>
      <c r="B2" s="124"/>
      <c r="C2" s="124"/>
      <c r="D2" s="124"/>
      <c r="E2" s="125"/>
      <c r="F2" s="143" t="s">
        <v>137</v>
      </c>
      <c r="G2" s="65"/>
      <c r="H2" s="65"/>
      <c r="I2" s="132" t="s">
        <v>121</v>
      </c>
      <c r="J2" s="132"/>
      <c r="K2" s="132" t="s">
        <v>110</v>
      </c>
      <c r="L2" s="132"/>
      <c r="M2" s="132" t="s">
        <v>252</v>
      </c>
      <c r="N2" s="132"/>
      <c r="O2" s="132" t="s">
        <v>111</v>
      </c>
      <c r="P2" s="132"/>
      <c r="Q2" s="132" t="s">
        <v>122</v>
      </c>
      <c r="R2" s="132"/>
      <c r="S2" s="132" t="s">
        <v>113</v>
      </c>
      <c r="T2" s="132"/>
      <c r="U2" s="132" t="s">
        <v>270</v>
      </c>
      <c r="V2" s="132"/>
      <c r="W2" s="132" t="s">
        <v>114</v>
      </c>
      <c r="X2" s="132"/>
      <c r="Y2" s="133" t="s">
        <v>115</v>
      </c>
      <c r="Z2" s="133"/>
      <c r="AA2" s="132" t="s">
        <v>116</v>
      </c>
      <c r="AB2" s="132"/>
      <c r="AC2" s="132" t="s">
        <v>117</v>
      </c>
      <c r="AD2" s="132"/>
      <c r="AE2" s="133" t="s">
        <v>118</v>
      </c>
      <c r="AF2" s="133"/>
      <c r="AG2" s="132" t="s">
        <v>119</v>
      </c>
      <c r="AH2" s="132"/>
      <c r="AI2" s="66"/>
      <c r="AK2" s="67"/>
      <c r="AL2" s="67"/>
      <c r="AM2" s="67"/>
    </row>
    <row r="3" spans="1:52" ht="62.25" customHeight="1" x14ac:dyDescent="0.2">
      <c r="A3" s="126" t="s">
        <v>283</v>
      </c>
      <c r="B3" s="126"/>
      <c r="C3" s="126"/>
      <c r="D3" s="126"/>
      <c r="E3" s="127"/>
      <c r="F3" s="144"/>
      <c r="G3" s="68"/>
      <c r="H3" s="68"/>
      <c r="I3" s="132"/>
      <c r="J3" s="132"/>
      <c r="K3" s="132"/>
      <c r="L3" s="132"/>
      <c r="M3" s="132"/>
      <c r="N3" s="132"/>
      <c r="O3" s="132"/>
      <c r="P3" s="132"/>
      <c r="Q3" s="132"/>
      <c r="R3" s="132"/>
      <c r="S3" s="132"/>
      <c r="T3" s="132"/>
      <c r="U3" s="132"/>
      <c r="V3" s="132"/>
      <c r="W3" s="132"/>
      <c r="X3" s="132"/>
      <c r="Y3" s="133"/>
      <c r="Z3" s="133"/>
      <c r="AA3" s="132"/>
      <c r="AB3" s="132"/>
      <c r="AC3" s="132"/>
      <c r="AD3" s="132"/>
      <c r="AE3" s="133"/>
      <c r="AF3" s="133"/>
      <c r="AG3" s="132"/>
      <c r="AH3" s="132"/>
      <c r="AI3" s="66"/>
      <c r="AK3" s="67"/>
      <c r="AL3" s="67"/>
      <c r="AM3" s="67"/>
    </row>
    <row r="4" spans="1:52" ht="8.25" customHeight="1" x14ac:dyDescent="0.2">
      <c r="A4" s="96"/>
      <c r="B4" s="96"/>
      <c r="C4" s="111"/>
      <c r="D4" s="111"/>
      <c r="E4" s="111"/>
      <c r="F4" s="144"/>
      <c r="G4" s="69"/>
      <c r="H4" s="69"/>
      <c r="I4" s="132"/>
      <c r="J4" s="132"/>
      <c r="K4" s="132"/>
      <c r="L4" s="132"/>
      <c r="M4" s="132"/>
      <c r="N4" s="132"/>
      <c r="O4" s="132"/>
      <c r="P4" s="132"/>
      <c r="Q4" s="132"/>
      <c r="R4" s="132"/>
      <c r="S4" s="132"/>
      <c r="T4" s="132"/>
      <c r="U4" s="132"/>
      <c r="V4" s="132"/>
      <c r="W4" s="132"/>
      <c r="X4" s="132"/>
      <c r="Y4" s="133"/>
      <c r="Z4" s="133"/>
      <c r="AA4" s="132"/>
      <c r="AB4" s="132"/>
      <c r="AC4" s="132"/>
      <c r="AD4" s="132"/>
      <c r="AE4" s="133"/>
      <c r="AF4" s="133"/>
      <c r="AG4" s="132"/>
      <c r="AH4" s="132"/>
      <c r="AI4" s="66"/>
      <c r="AK4" s="67"/>
      <c r="AL4" s="67"/>
      <c r="AM4" s="67"/>
    </row>
    <row r="5" spans="1:52" ht="25.9" customHeight="1" x14ac:dyDescent="0.2">
      <c r="A5" s="128" t="s">
        <v>292</v>
      </c>
      <c r="B5" s="128"/>
      <c r="C5" s="128"/>
      <c r="D5" s="128"/>
      <c r="E5" s="129"/>
      <c r="F5" s="144"/>
      <c r="G5" s="69"/>
      <c r="H5" s="69"/>
      <c r="I5" s="132"/>
      <c r="J5" s="132"/>
      <c r="K5" s="132"/>
      <c r="L5" s="132"/>
      <c r="M5" s="132"/>
      <c r="N5" s="132"/>
      <c r="O5" s="132"/>
      <c r="P5" s="132"/>
      <c r="Q5" s="132"/>
      <c r="R5" s="132"/>
      <c r="S5" s="132"/>
      <c r="T5" s="132"/>
      <c r="U5" s="132"/>
      <c r="V5" s="132"/>
      <c r="W5" s="132"/>
      <c r="X5" s="132"/>
      <c r="Y5" s="133"/>
      <c r="Z5" s="133"/>
      <c r="AA5" s="132"/>
      <c r="AB5" s="132"/>
      <c r="AC5" s="132"/>
      <c r="AD5" s="132"/>
      <c r="AE5" s="133"/>
      <c r="AF5" s="133"/>
      <c r="AG5" s="132"/>
      <c r="AH5" s="132"/>
      <c r="AI5" s="66"/>
      <c r="AK5" s="67"/>
      <c r="AL5" s="67"/>
      <c r="AM5" s="67"/>
    </row>
    <row r="6" spans="1:52" ht="21" customHeight="1" x14ac:dyDescent="0.2">
      <c r="A6" s="130" t="s">
        <v>293</v>
      </c>
      <c r="B6" s="130"/>
      <c r="C6" s="130"/>
      <c r="D6" s="130"/>
      <c r="E6" s="131"/>
      <c r="F6" s="144"/>
      <c r="G6" s="70"/>
      <c r="H6" s="70"/>
      <c r="I6" s="132"/>
      <c r="J6" s="132"/>
      <c r="K6" s="132"/>
      <c r="L6" s="132"/>
      <c r="M6" s="132"/>
      <c r="N6" s="132"/>
      <c r="O6" s="132"/>
      <c r="P6" s="132"/>
      <c r="Q6" s="132"/>
      <c r="R6" s="132"/>
      <c r="S6" s="132"/>
      <c r="T6" s="132"/>
      <c r="U6" s="132"/>
      <c r="V6" s="132"/>
      <c r="W6" s="132"/>
      <c r="X6" s="132"/>
      <c r="Y6" s="133"/>
      <c r="Z6" s="133"/>
      <c r="AA6" s="132"/>
      <c r="AB6" s="132"/>
      <c r="AC6" s="132"/>
      <c r="AD6" s="132"/>
      <c r="AE6" s="133"/>
      <c r="AF6" s="133"/>
      <c r="AG6" s="132"/>
      <c r="AH6" s="132"/>
      <c r="AI6" s="66"/>
      <c r="AK6" s="67"/>
      <c r="AL6" s="67"/>
      <c r="AM6" s="67"/>
    </row>
    <row r="7" spans="1:52" ht="21" customHeight="1" x14ac:dyDescent="0.2">
      <c r="A7" s="130" t="s">
        <v>294</v>
      </c>
      <c r="B7" s="130"/>
      <c r="C7" s="130"/>
      <c r="D7" s="130"/>
      <c r="E7" s="131"/>
      <c r="F7" s="144"/>
      <c r="G7" s="71"/>
      <c r="H7" s="71"/>
      <c r="I7" s="132"/>
      <c r="J7" s="132"/>
      <c r="K7" s="132"/>
      <c r="L7" s="132"/>
      <c r="M7" s="132"/>
      <c r="N7" s="132"/>
      <c r="O7" s="132"/>
      <c r="P7" s="132"/>
      <c r="Q7" s="132"/>
      <c r="R7" s="132"/>
      <c r="S7" s="132"/>
      <c r="T7" s="132"/>
      <c r="U7" s="132"/>
      <c r="V7" s="132"/>
      <c r="W7" s="132"/>
      <c r="X7" s="132"/>
      <c r="Y7" s="133"/>
      <c r="Z7" s="133"/>
      <c r="AA7" s="132"/>
      <c r="AB7" s="132"/>
      <c r="AC7" s="132"/>
      <c r="AD7" s="132"/>
      <c r="AE7" s="133"/>
      <c r="AF7" s="133"/>
      <c r="AG7" s="132"/>
      <c r="AH7" s="132"/>
      <c r="AI7" s="66"/>
      <c r="AK7" s="67"/>
      <c r="AL7" s="67"/>
      <c r="AM7" s="67"/>
    </row>
    <row r="8" spans="1:52" ht="35.25" customHeight="1" x14ac:dyDescent="0.2">
      <c r="B8" s="139" t="s">
        <v>5</v>
      </c>
      <c r="C8" s="134" t="s">
        <v>109</v>
      </c>
      <c r="D8" s="136" t="s">
        <v>0</v>
      </c>
      <c r="E8" s="134" t="s">
        <v>2</v>
      </c>
      <c r="F8" s="140" t="s">
        <v>136</v>
      </c>
      <c r="G8" s="142" t="s">
        <v>291</v>
      </c>
      <c r="H8" s="134" t="s">
        <v>290</v>
      </c>
      <c r="I8" s="132"/>
      <c r="J8" s="132"/>
      <c r="K8" s="132"/>
      <c r="L8" s="132"/>
      <c r="M8" s="132"/>
      <c r="N8" s="132"/>
      <c r="O8" s="132"/>
      <c r="P8" s="132"/>
      <c r="Q8" s="132"/>
      <c r="R8" s="132"/>
      <c r="S8" s="132"/>
      <c r="T8" s="132"/>
      <c r="U8" s="132"/>
      <c r="V8" s="132"/>
      <c r="W8" s="132"/>
      <c r="X8" s="132"/>
      <c r="Y8" s="133"/>
      <c r="Z8" s="133"/>
      <c r="AA8" s="132"/>
      <c r="AB8" s="132"/>
      <c r="AC8" s="132"/>
      <c r="AD8" s="132"/>
      <c r="AE8" s="133"/>
      <c r="AF8" s="133"/>
      <c r="AG8" s="132"/>
      <c r="AH8" s="132"/>
      <c r="AI8" s="66"/>
      <c r="AK8" s="67" t="s">
        <v>246</v>
      </c>
      <c r="AL8" s="67" t="s">
        <v>245</v>
      </c>
      <c r="AM8" s="67" t="s">
        <v>244</v>
      </c>
    </row>
    <row r="9" spans="1:52" x14ac:dyDescent="0.2">
      <c r="B9" s="139"/>
      <c r="C9" s="135"/>
      <c r="D9" s="137"/>
      <c r="E9" s="135"/>
      <c r="F9" s="141"/>
      <c r="G9" s="142"/>
      <c r="H9" s="135"/>
      <c r="I9" s="72" t="s">
        <v>248</v>
      </c>
      <c r="J9" s="72" t="s">
        <v>1</v>
      </c>
      <c r="K9" s="72" t="s">
        <v>248</v>
      </c>
      <c r="L9" s="72" t="s">
        <v>1</v>
      </c>
      <c r="M9" s="72" t="s">
        <v>248</v>
      </c>
      <c r="N9" s="72" t="s">
        <v>1</v>
      </c>
      <c r="O9" s="72" t="s">
        <v>248</v>
      </c>
      <c r="P9" s="72" t="s">
        <v>1</v>
      </c>
      <c r="Q9" s="72" t="s">
        <v>248</v>
      </c>
      <c r="R9" s="72" t="s">
        <v>1</v>
      </c>
      <c r="S9" s="72" t="s">
        <v>248</v>
      </c>
      <c r="T9" s="72" t="s">
        <v>1</v>
      </c>
      <c r="U9" s="72" t="s">
        <v>248</v>
      </c>
      <c r="V9" s="72" t="s">
        <v>1</v>
      </c>
      <c r="W9" s="72" t="s">
        <v>248</v>
      </c>
      <c r="X9" s="72" t="s">
        <v>1</v>
      </c>
      <c r="Y9" s="73" t="s">
        <v>248</v>
      </c>
      <c r="Z9" s="72" t="s">
        <v>1</v>
      </c>
      <c r="AA9" s="73" t="s">
        <v>248</v>
      </c>
      <c r="AB9" s="72" t="s">
        <v>1</v>
      </c>
      <c r="AC9" s="72" t="s">
        <v>248</v>
      </c>
      <c r="AD9" s="72" t="s">
        <v>1</v>
      </c>
      <c r="AE9" s="73" t="s">
        <v>249</v>
      </c>
      <c r="AF9" s="72" t="s">
        <v>1</v>
      </c>
      <c r="AG9" s="73" t="s">
        <v>248</v>
      </c>
      <c r="AH9" s="72" t="s">
        <v>1</v>
      </c>
      <c r="AI9" s="74"/>
      <c r="AK9" s="72"/>
      <c r="AL9" s="72"/>
      <c r="AM9" s="72"/>
    </row>
    <row r="10" spans="1:52" ht="18" customHeight="1" x14ac:dyDescent="0.2">
      <c r="A10" s="81"/>
      <c r="B10" s="75"/>
      <c r="C10" s="59"/>
      <c r="D10" s="15"/>
      <c r="E10" s="8"/>
      <c r="F10" s="8"/>
      <c r="G10" s="20"/>
      <c r="H10" s="80" t="str">
        <f>IF(F10="","",IF(OR(F10="d",F10="e",F10="gc1",F10="gc2",F10="gc3",F10="gr1",F10="gr2",F10="gr3",F10="h1",F10="h2",F10="h3",F10="i1",F10="i2",F10="j1",F10="j2",F10="k",F10="l1",F10="l2",F10="m1",F10="m2",F10="m3",F10="n",F10="o",F10="p",F10="q",F10="r",F10="s",F10="t",F10="u",F10="f"),MIN(G10,VLOOKUP(F10,'Appx 3 (Mass) Rules'!$A$1:$D$150,4,0)),MIN(G10,VLOOKUP(F10,'Appx 3 (Mass) Rules'!$A$1:$D$150,4,0),SUMPRODUCT(IF(I10="",0,INDEX('Appendix 3 Rules'!$B$2:$B$18,MATCH(F10,'Appendix 3 Rules'!$A$2:$A$17))))+(IF(K10="",0,INDEX('Appendix 3 Rules'!$C$2:$C$18,MATCH(F10,'Appendix 3 Rules'!$A$2:$A$17))))+(IF(M10="",0,INDEX('Appendix 3 Rules'!$D$2:$D$18,MATCH(F10,'Appendix 3 Rules'!$A$2:$A$17))))+(IF(O10="",0,INDEX('Appendix 3 Rules'!$E$2:$E$18,MATCH(F10,'Appendix 3 Rules'!$A$2:$A$17))))+(IF(Q10="",0,INDEX('Appendix 3 Rules'!$F$2:$F$18,MATCH(F10,'Appendix 3 Rules'!$A$2:$A$17))))+(IF(S10="",0,INDEX('Appendix 3 Rules'!$G$2:$G$18,MATCH(F10,'Appendix 3 Rules'!$A$2:$A$17))))+(IF(U10="",0,INDEX('Appendix 3 Rules'!$H$2:$H$18,MATCH(F10,'Appendix 3 Rules'!$A$2:$A$17))))+(IF(W10="",0,INDEX('Appendix 3 Rules'!$I$2:$I$18,MATCH(F10,'Appendix 3 Rules'!$A$2:$A$17))))+(IF(Y10="",0,INDEX('Appendix 3 Rules'!$J$2:$J$18,MATCH(F10,'Appendix 3 Rules'!$A$2:$A$17))))+(IF(AA10="",0,INDEX('Appendix 3 Rules'!$K$2:$K$18,MATCH(F10,'Appendix 3 Rules'!$A$2:$A$17))))+(IF(AC10="",0,INDEX('Appendix 3 Rules'!$L$2:$L$18,MATCH(F10,'Appendix 3 Rules'!$A$2:$A$17))))+(IF(AE10="",0,INDEX('Appendix 3 Rules'!$M$2:$M$18,MATCH(F10,'Appendix 3 Rules'!$A$2:$A$17))))+(IF(AG10="",0,INDEX('Appendix 3 Rules'!$N$2:$N$18,MATCH(F10,'Appendix 3 Rules'!$A$2:$A$17))))+(IF(F10="gc1",VLOOKUP(F10,'Appendix 3 Rules'!A1:$O$34,15)))+(IF(F10="gc2",VLOOKUP(F10,'Appendix 3 Rules'!A1:$O$34,15)))+(IF(F10="gc3",VLOOKUP(F10,'Appendix 3 Rules'!A1:$O$34,15)))+(IF(F10="gr1",VLOOKUP(F10,'Appendix 3 Rules'!A1:$O$34,15)))+(IF(F10="gr2",VLOOKUP(F10,'Appendix 3 Rules'!A1:$O$34,15)))+(IF(F10="gr3",VLOOKUP(F10,'Appendix 3 Rules'!A1:$O$34,15)))+(IF(F10="h1",VLOOKUP(F10,'Appendix 3 Rules'!A1:$O$34,15)))+(IF(F10="h2",VLOOKUP(F10,'Appendix 3 Rules'!A1:$O$34,15)))+(IF(F10="h3",VLOOKUP(F10,'Appendix 3 Rules'!A1:$O$34,15)))+(IF(F10="i1",VLOOKUP(F10,'Appendix 3 Rules'!A1:$O$34,15)))+(IF(F10="i2",VLOOKUP(F10,'Appendix 3 Rules'!A1:$O$34,15)))+(IF(F10="j1",VLOOKUP(F10,'Appendix 3 Rules'!A1:$O$34,15)))+(IF(F10="j2",VLOOKUP(F10,'Appendix 3 Rules'!A1:$O$34,15)))+(IF(F10="k",VLOOKUP(F10,'Appendix 3 Rules'!A1:$O$34,15)))+(IF(F10="l1",VLOOKUP(F10,'Appendix 3 Rules'!A1:$O$34,15)))+(IF(F10="l2",VLOOKUP(F10,'Appendix 3 Rules'!A1:$O$34,15)))+(IF(F10="m1",VLOOKUP(F10,'Appendix 3 Rules'!A1:$O$34,15)))+(IF(F10="m2",VLOOKUP(F10,'Appendix 3 Rules'!A1:$O$34,15)))+(IF(F10="m3",VLOOKUP(F10,'Appendix 3 Rules'!A1:$O$34,15)))+(IF(F10="n",VLOOKUP(F10,'Appendix 3 Rules'!A1:$O$34,15)))+(IF(F10="o",VLOOKUP(F10,'Appendix 3 Rules'!A1:$O$34,15)))+(IF(F10="p",VLOOKUP(F10,'Appendix 3 Rules'!A1:$O$34,15)))+(IF(F10="q",VLOOKUP(F10,'Appendix 3 Rules'!A1:$O$34,15)))+(IF(F10="r",VLOOKUP(F10,'Appendix 3 Rules'!A1:$O$34,15)))+(IF(F10="s",VLOOKUP(F10,'Appendix 3 Rules'!A1:$O$34,15)))+(IF(F10="t",VLOOKUP(F10,'Appendix 3 Rules'!A1:$O$34,15)))+(IF(F10="u",VLOOKUP(F10,'Appendix 3 Rules'!A1:$O$34,15))))))</f>
        <v/>
      </c>
      <c r="I10" s="8"/>
      <c r="J10" s="13"/>
      <c r="K10" s="8"/>
      <c r="L10" s="13"/>
      <c r="M10" s="8"/>
      <c r="N10" s="13"/>
      <c r="O10" s="8"/>
      <c r="P10" s="13"/>
      <c r="Q10" s="8"/>
      <c r="R10" s="13"/>
      <c r="S10" s="8"/>
      <c r="T10" s="13"/>
      <c r="U10" s="8"/>
      <c r="V10" s="13"/>
      <c r="W10" s="8"/>
      <c r="X10" s="13"/>
      <c r="Y10" s="8"/>
      <c r="Z10" s="13"/>
      <c r="AA10" s="8"/>
      <c r="AB10" s="13"/>
      <c r="AC10" s="8"/>
      <c r="AD10" s="13"/>
      <c r="AE10" s="8"/>
      <c r="AF10" s="13"/>
      <c r="AG10" s="8"/>
      <c r="AH10" s="13"/>
      <c r="AI10" s="60"/>
      <c r="AK10" s="13" t="str">
        <f>IF(AND(F10&lt;&gt;"f",M10&lt;&gt;""),VLOOKUP(F10,'Appendix 3 Rules'!$A$1:$O$34,4,FALSE),"")</f>
        <v/>
      </c>
      <c r="AL10" s="13" t="str">
        <f>IF(Q10="","",VLOOKUP(F10,'Appendix 3 Rules'!$A$1:$N$34,6,FALSE))</f>
        <v/>
      </c>
      <c r="AM10" s="13" t="str">
        <f>IF(AND(F10="f",U10&lt;&gt;""),VLOOKUP(F10,'Appendix 3 Rules'!$A$1:$N$34,8,FALSE),"")</f>
        <v/>
      </c>
    </row>
    <row r="11" spans="1:52" ht="18" customHeight="1" x14ac:dyDescent="0.2">
      <c r="B11" s="75"/>
      <c r="C11" s="59"/>
      <c r="D11" s="15"/>
      <c r="E11" s="8"/>
      <c r="F11" s="8"/>
      <c r="G11" s="20" t="str">
        <f>IF(F11="","",SUMPRODUCT(IF(I11="",0,INDEX('Appendix 3 Rules'!$B$2:$B$18,MATCH(F11,'Appendix 3 Rules'!$A$2:$A$17))))+(IF(K11="",0,INDEX('Appendix 3 Rules'!$C$2:$C$18,MATCH(F11,'Appendix 3 Rules'!$A$2:$A$17))))+(IF(M11="",0,INDEX('Appendix 3 Rules'!$D$2:$D$18,MATCH(F11,'Appendix 3 Rules'!$A$2:$A$17))))+(IF(O11="",0,INDEX('Appendix 3 Rules'!$E$2:$E$18,MATCH(F11,'Appendix 3 Rules'!$A$2:$A$17))))+(IF(Q11="",0,INDEX('Appendix 3 Rules'!$F$2:$F$18,MATCH(F11,'Appendix 3 Rules'!$A$2:$A$17))))+(IF(S11="",0,INDEX('Appendix 3 Rules'!$G$2:$G$18,MATCH(F11,'Appendix 3 Rules'!$A$2:$A$17))))+(IF(U11="",0,INDEX('Appendix 3 Rules'!$H$2:$H$18,MATCH(F11,'Appendix 3 Rules'!$A$2:$A$17))))+(IF(W11="",0,INDEX('Appendix 3 Rules'!$I$2:$I$18,MATCH(F11,'Appendix 3 Rules'!$A$2:$A$17))))+(IF(Y11="",0,INDEX('Appendix 3 Rules'!$J$2:$J$18,MATCH(F11,'Appendix 3 Rules'!$A$2:$A$17))))+(IF(AA11="",0,INDEX('Appendix 3 Rules'!$K$2:$K$18,MATCH(F11,'Appendix 3 Rules'!$A$2:$A$17))))+(IF(AC11="",0,INDEX('Appendix 3 Rules'!$L$2:$L$18,MATCH(F11,'Appendix 3 Rules'!$A$2:$A$17))))+(IF(AE11="",0,INDEX('Appendix 3 Rules'!$M$2:$M$18,MATCH(F11,'Appendix 3 Rules'!$A$2:$A$17))))+(IF(AG11="",0,INDEX('Appendix 3 Rules'!$N$2:$N$18,MATCH(F11,'Appendix 3 Rules'!$A$2:$A$17))))+(IF(F11="gc1",VLOOKUP(F11,'Appendix 3 Rules'!A2:$O$34,15)))+(IF(F11="gc2",VLOOKUP(F11,'Appendix 3 Rules'!A2:$O$34,15)))+(IF(F11="gc3",VLOOKUP(F11,'Appendix 3 Rules'!A2:$O$34,15)))+(IF(F11="gr1",VLOOKUP(F11,'Appendix 3 Rules'!A2:$O$34,15)))+(IF(F11="gr2",VLOOKUP(F11,'Appendix 3 Rules'!A2:$O$34,15)))+(IF(F11="gr3",VLOOKUP(F11,'Appendix 3 Rules'!A2:$O$34,15)))+(IF(F11="h1",VLOOKUP(F11,'Appendix 3 Rules'!A2:$O$34,15)))+(IF(F11="h2",VLOOKUP(F11,'Appendix 3 Rules'!A2:$O$34,15)))+(IF(F11="h3",VLOOKUP(F11,'Appendix 3 Rules'!A2:$O$34,15)))+(IF(F11="i1",VLOOKUP(F11,'Appendix 3 Rules'!A2:$O$34,15)))+(IF(F11="i2",VLOOKUP(F11,'Appendix 3 Rules'!A2:$O$34,15)))+(IF(F11="j1",VLOOKUP(F11,'Appendix 3 Rules'!A2:$O$34,15)))+(IF(F11="j2",VLOOKUP(F11,'Appendix 3 Rules'!A2:$O$34,15)))+(IF(F11="k",VLOOKUP(F11,'Appendix 3 Rules'!A2:$O$34,15)))+(IF(F11="l1",VLOOKUP(F11,'Appendix 3 Rules'!A2:$O$34,15)))+(IF(F11="l2",VLOOKUP(F11,'Appendix 3 Rules'!A2:$O$34,15)))+(IF(F11="m1",VLOOKUP(F11,'Appendix 3 Rules'!A2:$O$34,15)))+(IF(F11="m2",VLOOKUP(F11,'Appendix 3 Rules'!A2:$O$34,15)))+(IF(F11="m3",VLOOKUP(F11,'Appendix 3 Rules'!A2:$O$34,15)))+(IF(F11="n",VLOOKUP(F11,'Appendix 3 Rules'!A2:$O$34,15)))+(IF(F11="o",VLOOKUP(F11,'Appendix 3 Rules'!A2:$O$34,15)))+(IF(F11="p",VLOOKUP(F11,'Appendix 3 Rules'!A2:$O$34,15)))+(IF(F11="q",VLOOKUP(F11,'Appendix 3 Rules'!A2:$O$34,15)))+(IF(F11="r",VLOOKUP(F11,'Appendix 3 Rules'!A2:$O$34,15)))+(IF(F11="s",VLOOKUP(F11,'Appendix 3 Rules'!A2:$O$34,15)))+(IF(F11="t",VLOOKUP(F11,'Appendix 3 Rules'!A2:$O$34,15)))+(IF(F11="u",VLOOKUP(F11,'Appendix 3 Rules'!A2:$O$34,15))))</f>
        <v/>
      </c>
      <c r="H11" s="80" t="str">
        <f>IF(F11="","",IF(OR(F11="d",F11="e",F11="gc1",F11="gc2",F11="gc3",F11="gr1",F11="gr2",F11="gr3",F11="h1",F11="h2",F11="h3",F11="i1",F11="i2",F11="j1",F11="j2",F11="k",F11="l1",F11="l2",F11="m1",F11="m2",F11="m3",F11="n",F11="o",F11="p",F11="q",F11="r",F11="s",F11="t",F11="u",F11="f"),MIN(G11,VLOOKUP(F11,'Appx 3 (Mass) Rules'!$A$1:$D$150,4,0)),MIN(G11,VLOOKUP(F11,'Appx 3 (Mass) Rules'!$A$1:$D$150,4,0),SUMPRODUCT(IF(I11="",0,INDEX('Appendix 3 Rules'!$B$2:$B$18,MATCH(F11,'Appendix 3 Rules'!$A$2:$A$17))))+(IF(K11="",0,INDEX('Appendix 3 Rules'!$C$2:$C$18,MATCH(F11,'Appendix 3 Rules'!$A$2:$A$17))))+(IF(M11="",0,INDEX('Appendix 3 Rules'!$D$2:$D$18,MATCH(F11,'Appendix 3 Rules'!$A$2:$A$17))))+(IF(O11="",0,INDEX('Appendix 3 Rules'!$E$2:$E$18,MATCH(F11,'Appendix 3 Rules'!$A$2:$A$17))))+(IF(Q11="",0,INDEX('Appendix 3 Rules'!$F$2:$F$18,MATCH(F11,'Appendix 3 Rules'!$A$2:$A$17))))+(IF(S11="",0,INDEX('Appendix 3 Rules'!$G$2:$G$18,MATCH(F11,'Appendix 3 Rules'!$A$2:$A$17))))+(IF(U11="",0,INDEX('Appendix 3 Rules'!$H$2:$H$18,MATCH(F11,'Appendix 3 Rules'!$A$2:$A$17))))+(IF(W11="",0,INDEX('Appendix 3 Rules'!$I$2:$I$18,MATCH(F11,'Appendix 3 Rules'!$A$2:$A$17))))+(IF(Y11="",0,INDEX('Appendix 3 Rules'!$J$2:$J$18,MATCH(F11,'Appendix 3 Rules'!$A$2:$A$17))))+(IF(AA11="",0,INDEX('Appendix 3 Rules'!$K$2:$K$18,MATCH(F11,'Appendix 3 Rules'!$A$2:$A$17))))+(IF(AC11="",0,INDEX('Appendix 3 Rules'!$L$2:$L$18,MATCH(F11,'Appendix 3 Rules'!$A$2:$A$17))))+(IF(AE11="",0,INDEX('Appendix 3 Rules'!$M$2:$M$18,MATCH(F11,'Appendix 3 Rules'!$A$2:$A$17))))+(IF(AG11="",0,INDEX('Appendix 3 Rules'!$N$2:$N$18,MATCH(F11,'Appendix 3 Rules'!$A$2:$A$17))))+(IF(F11="gc1",VLOOKUP(F11,'Appendix 3 Rules'!A2:$O$34,15)))+(IF(F11="gc2",VLOOKUP(F11,'Appendix 3 Rules'!A2:$O$34,15)))+(IF(F11="gc3",VLOOKUP(F11,'Appendix 3 Rules'!A2:$O$34,15)))+(IF(F11="gr1",VLOOKUP(F11,'Appendix 3 Rules'!A2:$O$34,15)))+(IF(F11="gr2",VLOOKUP(F11,'Appendix 3 Rules'!A2:$O$34,15)))+(IF(F11="gr3",VLOOKUP(F11,'Appendix 3 Rules'!A2:$O$34,15)))+(IF(F11="h1",VLOOKUP(F11,'Appendix 3 Rules'!A2:$O$34,15)))+(IF(F11="h2",VLOOKUP(F11,'Appendix 3 Rules'!A2:$O$34,15)))+(IF(F11="h3",VLOOKUP(F11,'Appendix 3 Rules'!A2:$O$34,15)))+(IF(F11="i1",VLOOKUP(F11,'Appendix 3 Rules'!A2:$O$34,15)))+(IF(F11="i2",VLOOKUP(F11,'Appendix 3 Rules'!A2:$O$34,15)))+(IF(F11="j1",VLOOKUP(F11,'Appendix 3 Rules'!A2:$O$34,15)))+(IF(F11="j2",VLOOKUP(F11,'Appendix 3 Rules'!A2:$O$34,15)))+(IF(F11="k",VLOOKUP(F11,'Appendix 3 Rules'!A2:$O$34,15)))+(IF(F11="l1",VLOOKUP(F11,'Appendix 3 Rules'!A2:$O$34,15)))+(IF(F11="l2",VLOOKUP(F11,'Appendix 3 Rules'!A2:$O$34,15)))+(IF(F11="m1",VLOOKUP(F11,'Appendix 3 Rules'!A2:$O$34,15)))+(IF(F11="m2",VLOOKUP(F11,'Appendix 3 Rules'!A2:$O$34,15)))+(IF(F11="m3",VLOOKUP(F11,'Appendix 3 Rules'!A2:$O$34,15)))+(IF(F11="n",VLOOKUP(F11,'Appendix 3 Rules'!A2:$O$34,15)))+(IF(F11="o",VLOOKUP(F11,'Appendix 3 Rules'!A2:$O$34,15)))+(IF(F11="p",VLOOKUP(F11,'Appendix 3 Rules'!A2:$O$34,15)))+(IF(F11="q",VLOOKUP(F11,'Appendix 3 Rules'!A2:$O$34,15)))+(IF(F11="r",VLOOKUP(F11,'Appendix 3 Rules'!A2:$O$34,15)))+(IF(F11="s",VLOOKUP(F11,'Appendix 3 Rules'!A2:$O$34,15)))+(IF(F11="t",VLOOKUP(F11,'Appendix 3 Rules'!A2:$O$34,15)))+(IF(F11="u",VLOOKUP(F11,'Appendix 3 Rules'!A2:$O$34,15))))))</f>
        <v/>
      </c>
      <c r="I11" s="8"/>
      <c r="J11" s="13"/>
      <c r="K11" s="8"/>
      <c r="L11" s="13"/>
      <c r="M11" s="8"/>
      <c r="N11" s="13"/>
      <c r="O11" s="8"/>
      <c r="P11" s="13"/>
      <c r="Q11" s="8"/>
      <c r="R11" s="13"/>
      <c r="S11" s="8"/>
      <c r="T11" s="13"/>
      <c r="U11" s="8"/>
      <c r="V11" s="13"/>
      <c r="W11" s="8"/>
      <c r="X11" s="13"/>
      <c r="Y11" s="8"/>
      <c r="Z11" s="13"/>
      <c r="AA11" s="8"/>
      <c r="AB11" s="13"/>
      <c r="AC11" s="8"/>
      <c r="AD11" s="13"/>
      <c r="AE11" s="8"/>
      <c r="AF11" s="13"/>
      <c r="AG11" s="8"/>
      <c r="AH11" s="13"/>
      <c r="AI11" s="60"/>
      <c r="AK11" s="13" t="str">
        <f>IF(AND(F11&lt;&gt;"f",M11&lt;&gt;""),VLOOKUP(F11,'Appendix 3 Rules'!$A$1:$O$34,4,FALSE),"")</f>
        <v/>
      </c>
      <c r="AL11" s="13" t="str">
        <f>IF(Q11="","",VLOOKUP(F11,'Appendix 3 Rules'!$A$1:$N$34,6,FALSE))</f>
        <v/>
      </c>
      <c r="AM11" s="13" t="str">
        <f>IF(AND(F11="f",U11&lt;&gt;""),VLOOKUP(F11,'Appendix 3 Rules'!$A$1:$N$34,8,FALSE),"")</f>
        <v/>
      </c>
      <c r="AY11" s="64"/>
      <c r="AZ11" s="64"/>
    </row>
    <row r="12" spans="1:52" ht="18" customHeight="1" x14ac:dyDescent="0.2">
      <c r="B12" s="75"/>
      <c r="C12" s="59"/>
      <c r="D12" s="15"/>
      <c r="E12" s="8"/>
      <c r="F12" s="8"/>
      <c r="G12" s="20" t="str">
        <f>IF(F12="","",SUMPRODUCT(IF(I12="",0,INDEX('Appendix 3 Rules'!$B$2:$B$18,MATCH(F12,'Appendix 3 Rules'!$A$2:$A$17))))+(IF(K12="",0,INDEX('Appendix 3 Rules'!$C$2:$C$18,MATCH(F12,'Appendix 3 Rules'!$A$2:$A$17))))+(IF(M12="",0,INDEX('Appendix 3 Rules'!$D$2:$D$18,MATCH(F12,'Appendix 3 Rules'!$A$2:$A$17))))+(IF(O12="",0,INDEX('Appendix 3 Rules'!$E$2:$E$18,MATCH(F12,'Appendix 3 Rules'!$A$2:$A$17))))+(IF(Q12="",0,INDEX('Appendix 3 Rules'!$F$2:$F$18,MATCH(F12,'Appendix 3 Rules'!$A$2:$A$17))))+(IF(S12="",0,INDEX('Appendix 3 Rules'!$G$2:$G$18,MATCH(F12,'Appendix 3 Rules'!$A$2:$A$17))))+(IF(U12="",0,INDEX('Appendix 3 Rules'!$H$2:$H$18,MATCH(F12,'Appendix 3 Rules'!$A$2:$A$17))))+(IF(W12="",0,INDEX('Appendix 3 Rules'!$I$2:$I$18,MATCH(F12,'Appendix 3 Rules'!$A$2:$A$17))))+(IF(Y12="",0,INDEX('Appendix 3 Rules'!$J$2:$J$18,MATCH(F12,'Appendix 3 Rules'!$A$2:$A$17))))+(IF(AA12="",0,INDEX('Appendix 3 Rules'!$K$2:$K$18,MATCH(F12,'Appendix 3 Rules'!$A$2:$A$17))))+(IF(AC12="",0,INDEX('Appendix 3 Rules'!$L$2:$L$18,MATCH(F12,'Appendix 3 Rules'!$A$2:$A$17))))+(IF(AE12="",0,INDEX('Appendix 3 Rules'!$M$2:$M$18,MATCH(F12,'Appendix 3 Rules'!$A$2:$A$17))))+(IF(AG12="",0,INDEX('Appendix 3 Rules'!$N$2:$N$18,MATCH(F12,'Appendix 3 Rules'!$A$2:$A$17))))+(IF(F12="gc1",VLOOKUP(F12,'Appendix 3 Rules'!A3:$O$34,15)))+(IF(F12="gc2",VLOOKUP(F12,'Appendix 3 Rules'!A3:$O$34,15)))+(IF(F12="gc3",VLOOKUP(F12,'Appendix 3 Rules'!A3:$O$34,15)))+(IF(F12="gr1",VLOOKUP(F12,'Appendix 3 Rules'!A3:$O$34,15)))+(IF(F12="gr2",VLOOKUP(F12,'Appendix 3 Rules'!A3:$O$34,15)))+(IF(F12="gr3",VLOOKUP(F12,'Appendix 3 Rules'!A3:$O$34,15)))+(IF(F12="h1",VLOOKUP(F12,'Appendix 3 Rules'!A3:$O$34,15)))+(IF(F12="h2",VLOOKUP(F12,'Appendix 3 Rules'!A3:$O$34,15)))+(IF(F12="h3",VLOOKUP(F12,'Appendix 3 Rules'!A3:$O$34,15)))+(IF(F12="i1",VLOOKUP(F12,'Appendix 3 Rules'!A3:$O$34,15)))+(IF(F12="i2",VLOOKUP(F12,'Appendix 3 Rules'!A3:$O$34,15)))+(IF(F12="j1",VLOOKUP(F12,'Appendix 3 Rules'!A3:$O$34,15)))+(IF(F12="j2",VLOOKUP(F12,'Appendix 3 Rules'!A3:$O$34,15)))+(IF(F12="k",VLOOKUP(F12,'Appendix 3 Rules'!A3:$O$34,15)))+(IF(F12="l1",VLOOKUP(F12,'Appendix 3 Rules'!A3:$O$34,15)))+(IF(F12="l2",VLOOKUP(F12,'Appendix 3 Rules'!A3:$O$34,15)))+(IF(F12="m1",VLOOKUP(F12,'Appendix 3 Rules'!A3:$O$34,15)))+(IF(F12="m2",VLOOKUP(F12,'Appendix 3 Rules'!A3:$O$34,15)))+(IF(F12="m3",VLOOKUP(F12,'Appendix 3 Rules'!A3:$O$34,15)))+(IF(F12="n",VLOOKUP(F12,'Appendix 3 Rules'!A3:$O$34,15)))+(IF(F12="o",VLOOKUP(F12,'Appendix 3 Rules'!A3:$O$34,15)))+(IF(F12="p",VLOOKUP(F12,'Appendix 3 Rules'!A3:$O$34,15)))+(IF(F12="q",VLOOKUP(F12,'Appendix 3 Rules'!A3:$O$34,15)))+(IF(F12="r",VLOOKUP(F12,'Appendix 3 Rules'!A3:$O$34,15)))+(IF(F12="s",VLOOKUP(F12,'Appendix 3 Rules'!A3:$O$34,15)))+(IF(F12="t",VLOOKUP(F12,'Appendix 3 Rules'!A3:$O$34,15)))+(IF(F12="u",VLOOKUP(F12,'Appendix 3 Rules'!A3:$O$34,15))))</f>
        <v/>
      </c>
      <c r="H12" s="80" t="str">
        <f>IF(F12="","",IF(OR(F12="d",F12="e",F12="gc1",F12="gc2",F12="gc3",F12="gr1",F12="gr2",F12="gr3",F12="h1",F12="h2",F12="h3",F12="i1",F12="i2",F12="j1",F12="j2",F12="k",F12="l1",F12="l2",F12="m1",F12="m2",F12="m3",F12="n",F12="o",F12="p",F12="q",F12="r",F12="s",F12="t",F12="u",F12="f"),MIN(G12,VLOOKUP(F12,'Appx 3 (Mass) Rules'!$A$1:$D$150,4,0)),MIN(G12,VLOOKUP(F12,'Appx 3 (Mass) Rules'!$A$1:$D$150,4,0),SUMPRODUCT(IF(I12="",0,INDEX('Appendix 3 Rules'!$B$2:$B$18,MATCH(F12,'Appendix 3 Rules'!$A$2:$A$17))))+(IF(K12="",0,INDEX('Appendix 3 Rules'!$C$2:$C$18,MATCH(F12,'Appendix 3 Rules'!$A$2:$A$17))))+(IF(M12="",0,INDEX('Appendix 3 Rules'!$D$2:$D$18,MATCH(F12,'Appendix 3 Rules'!$A$2:$A$17))))+(IF(O12="",0,INDEX('Appendix 3 Rules'!$E$2:$E$18,MATCH(F12,'Appendix 3 Rules'!$A$2:$A$17))))+(IF(Q12="",0,INDEX('Appendix 3 Rules'!$F$2:$F$18,MATCH(F12,'Appendix 3 Rules'!$A$2:$A$17))))+(IF(S12="",0,INDEX('Appendix 3 Rules'!$G$2:$G$18,MATCH(F12,'Appendix 3 Rules'!$A$2:$A$17))))+(IF(U12="",0,INDEX('Appendix 3 Rules'!$H$2:$H$18,MATCH(F12,'Appendix 3 Rules'!$A$2:$A$17))))+(IF(W12="",0,INDEX('Appendix 3 Rules'!$I$2:$I$18,MATCH(F12,'Appendix 3 Rules'!$A$2:$A$17))))+(IF(Y12="",0,INDEX('Appendix 3 Rules'!$J$2:$J$18,MATCH(F12,'Appendix 3 Rules'!$A$2:$A$17))))+(IF(AA12="",0,INDEX('Appendix 3 Rules'!$K$2:$K$18,MATCH(F12,'Appendix 3 Rules'!$A$2:$A$17))))+(IF(AC12="",0,INDEX('Appendix 3 Rules'!$L$2:$L$18,MATCH(F12,'Appendix 3 Rules'!$A$2:$A$17))))+(IF(AE12="",0,INDEX('Appendix 3 Rules'!$M$2:$M$18,MATCH(F12,'Appendix 3 Rules'!$A$2:$A$17))))+(IF(AG12="",0,INDEX('Appendix 3 Rules'!$N$2:$N$18,MATCH(F12,'Appendix 3 Rules'!$A$2:$A$17))))+(IF(F12="gc1",VLOOKUP(F12,'Appendix 3 Rules'!A3:$O$34,15)))+(IF(F12="gc2",VLOOKUP(F12,'Appendix 3 Rules'!A3:$O$34,15)))+(IF(F12="gc3",VLOOKUP(F12,'Appendix 3 Rules'!A3:$O$34,15)))+(IF(F12="gr1",VLOOKUP(F12,'Appendix 3 Rules'!A3:$O$34,15)))+(IF(F12="gr2",VLOOKUP(F12,'Appendix 3 Rules'!A3:$O$34,15)))+(IF(F12="gr3",VLOOKUP(F12,'Appendix 3 Rules'!A3:$O$34,15)))+(IF(F12="h1",VLOOKUP(F12,'Appendix 3 Rules'!A3:$O$34,15)))+(IF(F12="h2",VLOOKUP(F12,'Appendix 3 Rules'!A3:$O$34,15)))+(IF(F12="h3",VLOOKUP(F12,'Appendix 3 Rules'!A3:$O$34,15)))+(IF(F12="i1",VLOOKUP(F12,'Appendix 3 Rules'!A3:$O$34,15)))+(IF(F12="i2",VLOOKUP(F12,'Appendix 3 Rules'!A3:$O$34,15)))+(IF(F12="j1",VLOOKUP(F12,'Appendix 3 Rules'!A3:$O$34,15)))+(IF(F12="j2",VLOOKUP(F12,'Appendix 3 Rules'!A3:$O$34,15)))+(IF(F12="k",VLOOKUP(F12,'Appendix 3 Rules'!A3:$O$34,15)))+(IF(F12="l1",VLOOKUP(F12,'Appendix 3 Rules'!A3:$O$34,15)))+(IF(F12="l2",VLOOKUP(F12,'Appendix 3 Rules'!A3:$O$34,15)))+(IF(F12="m1",VLOOKUP(F12,'Appendix 3 Rules'!A3:$O$34,15)))+(IF(F12="m2",VLOOKUP(F12,'Appendix 3 Rules'!A3:$O$34,15)))+(IF(F12="m3",VLOOKUP(F12,'Appendix 3 Rules'!A3:$O$34,15)))+(IF(F12="n",VLOOKUP(F12,'Appendix 3 Rules'!A3:$O$34,15)))+(IF(F12="o",VLOOKUP(F12,'Appendix 3 Rules'!A3:$O$34,15)))+(IF(F12="p",VLOOKUP(F12,'Appendix 3 Rules'!A3:$O$34,15)))+(IF(F12="q",VLOOKUP(F12,'Appendix 3 Rules'!A3:$O$34,15)))+(IF(F12="r",VLOOKUP(F12,'Appendix 3 Rules'!A3:$O$34,15)))+(IF(F12="s",VLOOKUP(F12,'Appendix 3 Rules'!A3:$O$34,15)))+(IF(F12="t",VLOOKUP(F12,'Appendix 3 Rules'!A3:$O$34,15)))+(IF(F12="u",VLOOKUP(F12,'Appendix 3 Rules'!A3:$O$34,15))))))</f>
        <v/>
      </c>
      <c r="I12" s="8"/>
      <c r="J12" s="13"/>
      <c r="K12" s="8"/>
      <c r="L12" s="13"/>
      <c r="M12" s="8"/>
      <c r="N12" s="13"/>
      <c r="O12" s="8"/>
      <c r="P12" s="13"/>
      <c r="Q12" s="8"/>
      <c r="R12" s="13"/>
      <c r="S12" s="8"/>
      <c r="T12" s="13"/>
      <c r="U12" s="8"/>
      <c r="V12" s="13"/>
      <c r="W12" s="8"/>
      <c r="X12" s="13"/>
      <c r="Y12" s="8"/>
      <c r="Z12" s="13"/>
      <c r="AA12" s="8"/>
      <c r="AB12" s="13"/>
      <c r="AC12" s="8"/>
      <c r="AD12" s="13"/>
      <c r="AE12" s="8"/>
      <c r="AF12" s="13"/>
      <c r="AG12" s="8"/>
      <c r="AH12" s="13"/>
      <c r="AI12" s="60"/>
      <c r="AK12" s="13" t="str">
        <f>IF(AND(F12&lt;&gt;"f",M12&lt;&gt;""),VLOOKUP(F12,'Appendix 3 Rules'!$A$1:$O$34,4,FALSE),"")</f>
        <v/>
      </c>
      <c r="AL12" s="13" t="str">
        <f>IF(Q12="","",VLOOKUP(F12,'Appendix 3 Rules'!$A$1:$N$34,6,FALSE))</f>
        <v/>
      </c>
      <c r="AM12" s="13" t="str">
        <f>IF(AND(F12="f",U12&lt;&gt;""),VLOOKUP(F12,'Appendix 3 Rules'!$A$1:$N$34,8,FALSE),"")</f>
        <v/>
      </c>
      <c r="AY12" s="64"/>
      <c r="AZ12" s="64"/>
    </row>
    <row r="13" spans="1:52" ht="18" customHeight="1" x14ac:dyDescent="0.2">
      <c r="B13" s="75"/>
      <c r="C13" s="8"/>
      <c r="D13" s="15"/>
      <c r="E13" s="8"/>
      <c r="F13" s="8"/>
      <c r="G13" s="20" t="str">
        <f>IF(F13="","",SUMPRODUCT(IF(I13="",0,INDEX('Appendix 3 Rules'!$B$2:$B$18,MATCH(F13,'Appendix 3 Rules'!$A$2:$A$17))))+(IF(K13="",0,INDEX('Appendix 3 Rules'!$C$2:$C$18,MATCH(F13,'Appendix 3 Rules'!$A$2:$A$17))))+(IF(M13="",0,INDEX('Appendix 3 Rules'!$D$2:$D$18,MATCH(F13,'Appendix 3 Rules'!$A$2:$A$17))))+(IF(O13="",0,INDEX('Appendix 3 Rules'!$E$2:$E$18,MATCH(F13,'Appendix 3 Rules'!$A$2:$A$17))))+(IF(Q13="",0,INDEX('Appendix 3 Rules'!$F$2:$F$18,MATCH(F13,'Appendix 3 Rules'!$A$2:$A$17))))+(IF(S13="",0,INDEX('Appendix 3 Rules'!$G$2:$G$18,MATCH(F13,'Appendix 3 Rules'!$A$2:$A$17))))+(IF(U13="",0,INDEX('Appendix 3 Rules'!$H$2:$H$18,MATCH(F13,'Appendix 3 Rules'!$A$2:$A$17))))+(IF(W13="",0,INDEX('Appendix 3 Rules'!$I$2:$I$18,MATCH(F13,'Appendix 3 Rules'!$A$2:$A$17))))+(IF(Y13="",0,INDEX('Appendix 3 Rules'!$J$2:$J$18,MATCH(F13,'Appendix 3 Rules'!$A$2:$A$17))))+(IF(AA13="",0,INDEX('Appendix 3 Rules'!$K$2:$K$18,MATCH(F13,'Appendix 3 Rules'!$A$2:$A$17))))+(IF(AC13="",0,INDEX('Appendix 3 Rules'!$L$2:$L$18,MATCH(F13,'Appendix 3 Rules'!$A$2:$A$17))))+(IF(AE13="",0,INDEX('Appendix 3 Rules'!$M$2:$M$18,MATCH(F13,'Appendix 3 Rules'!$A$2:$A$17))))+(IF(AG13="",0,INDEX('Appendix 3 Rules'!$N$2:$N$18,MATCH(F13,'Appendix 3 Rules'!$A$2:$A$17))))+(IF(F13="gc1",VLOOKUP(F13,'Appendix 3 Rules'!A4:$O$34,15)))+(IF(F13="gc2",VLOOKUP(F13,'Appendix 3 Rules'!A4:$O$34,15)))+(IF(F13="gc3",VLOOKUP(F13,'Appendix 3 Rules'!A4:$O$34,15)))+(IF(F13="gr1",VLOOKUP(F13,'Appendix 3 Rules'!A4:$O$34,15)))+(IF(F13="gr2",VLOOKUP(F13,'Appendix 3 Rules'!A4:$O$34,15)))+(IF(F13="gr3",VLOOKUP(F13,'Appendix 3 Rules'!A4:$O$34,15)))+(IF(F13="h1",VLOOKUP(F13,'Appendix 3 Rules'!A4:$O$34,15)))+(IF(F13="h2",VLOOKUP(F13,'Appendix 3 Rules'!A4:$O$34,15)))+(IF(F13="h3",VLOOKUP(F13,'Appendix 3 Rules'!A4:$O$34,15)))+(IF(F13="i1",VLOOKUP(F13,'Appendix 3 Rules'!A4:$O$34,15)))+(IF(F13="i2",VLOOKUP(F13,'Appendix 3 Rules'!A4:$O$34,15)))+(IF(F13="j1",VLOOKUP(F13,'Appendix 3 Rules'!A4:$O$34,15)))+(IF(F13="j2",VLOOKUP(F13,'Appendix 3 Rules'!A4:$O$34,15)))+(IF(F13="k",VLOOKUP(F13,'Appendix 3 Rules'!A4:$O$34,15)))+(IF(F13="l1",VLOOKUP(F13,'Appendix 3 Rules'!A4:$O$34,15)))+(IF(F13="l2",VLOOKUP(F13,'Appendix 3 Rules'!A4:$O$34,15)))+(IF(F13="m1",VLOOKUP(F13,'Appendix 3 Rules'!A4:$O$34,15)))+(IF(F13="m2",VLOOKUP(F13,'Appendix 3 Rules'!A4:$O$34,15)))+(IF(F13="m3",VLOOKUP(F13,'Appendix 3 Rules'!A4:$O$34,15)))+(IF(F13="n",VLOOKUP(F13,'Appendix 3 Rules'!A4:$O$34,15)))+(IF(F13="o",VLOOKUP(F13,'Appendix 3 Rules'!A4:$O$34,15)))+(IF(F13="p",VLOOKUP(F13,'Appendix 3 Rules'!A4:$O$34,15)))+(IF(F13="q",VLOOKUP(F13,'Appendix 3 Rules'!A4:$O$34,15)))+(IF(F13="r",VLOOKUP(F13,'Appendix 3 Rules'!A4:$O$34,15)))+(IF(F13="s",VLOOKUP(F13,'Appendix 3 Rules'!A4:$O$34,15)))+(IF(F13="t",VLOOKUP(F13,'Appendix 3 Rules'!A4:$O$34,15)))+(IF(F13="u",VLOOKUP(F13,'Appendix 3 Rules'!A4:$O$34,15))))</f>
        <v/>
      </c>
      <c r="H13" s="80" t="str">
        <f>IF(F13="","",IF(OR(F13="d",F13="e",F13="gc1",F13="gc2",F13="gc3",F13="gr1",F13="gr2",F13="gr3",F13="h1",F13="h2",F13="h3",F13="i1",F13="i2",F13="j1",F13="j2",F13="k",F13="l1",F13="l2",F13="m1",F13="m2",F13="m3",F13="n",F13="o",F13="p",F13="q",F13="r",F13="s",F13="t",F13="u",F13="f"),MIN(G13,VLOOKUP(F13,'Appx 3 (Mass) Rules'!$A$1:$D$150,4,0)),MIN(G13,VLOOKUP(F13,'Appx 3 (Mass) Rules'!$A$1:$D$150,4,0),SUMPRODUCT(IF(I13="",0,INDEX('Appendix 3 Rules'!$B$2:$B$18,MATCH(F13,'Appendix 3 Rules'!$A$2:$A$17))))+(IF(K13="",0,INDEX('Appendix 3 Rules'!$C$2:$C$18,MATCH(F13,'Appendix 3 Rules'!$A$2:$A$17))))+(IF(M13="",0,INDEX('Appendix 3 Rules'!$D$2:$D$18,MATCH(F13,'Appendix 3 Rules'!$A$2:$A$17))))+(IF(O13="",0,INDEX('Appendix 3 Rules'!$E$2:$E$18,MATCH(F13,'Appendix 3 Rules'!$A$2:$A$17))))+(IF(Q13="",0,INDEX('Appendix 3 Rules'!$F$2:$F$18,MATCH(F13,'Appendix 3 Rules'!$A$2:$A$17))))+(IF(S13="",0,INDEX('Appendix 3 Rules'!$G$2:$G$18,MATCH(F13,'Appendix 3 Rules'!$A$2:$A$17))))+(IF(U13="",0,INDEX('Appendix 3 Rules'!$H$2:$H$18,MATCH(F13,'Appendix 3 Rules'!$A$2:$A$17))))+(IF(W13="",0,INDEX('Appendix 3 Rules'!$I$2:$I$18,MATCH(F13,'Appendix 3 Rules'!$A$2:$A$17))))+(IF(Y13="",0,INDEX('Appendix 3 Rules'!$J$2:$J$18,MATCH(F13,'Appendix 3 Rules'!$A$2:$A$17))))+(IF(AA13="",0,INDEX('Appendix 3 Rules'!$K$2:$K$18,MATCH(F13,'Appendix 3 Rules'!$A$2:$A$17))))+(IF(AC13="",0,INDEX('Appendix 3 Rules'!$L$2:$L$18,MATCH(F13,'Appendix 3 Rules'!$A$2:$A$17))))+(IF(AE13="",0,INDEX('Appendix 3 Rules'!$M$2:$M$18,MATCH(F13,'Appendix 3 Rules'!$A$2:$A$17))))+(IF(AG13="",0,INDEX('Appendix 3 Rules'!$N$2:$N$18,MATCH(F13,'Appendix 3 Rules'!$A$2:$A$17))))+(IF(F13="gc1",VLOOKUP(F13,'Appendix 3 Rules'!A4:$O$34,15)))+(IF(F13="gc2",VLOOKUP(F13,'Appendix 3 Rules'!A4:$O$34,15)))+(IF(F13="gc3",VLOOKUP(F13,'Appendix 3 Rules'!A4:$O$34,15)))+(IF(F13="gr1",VLOOKUP(F13,'Appendix 3 Rules'!A4:$O$34,15)))+(IF(F13="gr2",VLOOKUP(F13,'Appendix 3 Rules'!A4:$O$34,15)))+(IF(F13="gr3",VLOOKUP(F13,'Appendix 3 Rules'!A4:$O$34,15)))+(IF(F13="h1",VLOOKUP(F13,'Appendix 3 Rules'!A4:$O$34,15)))+(IF(F13="h2",VLOOKUP(F13,'Appendix 3 Rules'!A4:$O$34,15)))+(IF(F13="h3",VLOOKUP(F13,'Appendix 3 Rules'!A4:$O$34,15)))+(IF(F13="i1",VLOOKUP(F13,'Appendix 3 Rules'!A4:$O$34,15)))+(IF(F13="i2",VLOOKUP(F13,'Appendix 3 Rules'!A4:$O$34,15)))+(IF(F13="j1",VLOOKUP(F13,'Appendix 3 Rules'!A4:$O$34,15)))+(IF(F13="j2",VLOOKUP(F13,'Appendix 3 Rules'!A4:$O$34,15)))+(IF(F13="k",VLOOKUP(F13,'Appendix 3 Rules'!A4:$O$34,15)))+(IF(F13="l1",VLOOKUP(F13,'Appendix 3 Rules'!A4:$O$34,15)))+(IF(F13="l2",VLOOKUP(F13,'Appendix 3 Rules'!A4:$O$34,15)))+(IF(F13="m1",VLOOKUP(F13,'Appendix 3 Rules'!A4:$O$34,15)))+(IF(F13="m2",VLOOKUP(F13,'Appendix 3 Rules'!A4:$O$34,15)))+(IF(F13="m3",VLOOKUP(F13,'Appendix 3 Rules'!A4:$O$34,15)))+(IF(F13="n",VLOOKUP(F13,'Appendix 3 Rules'!A4:$O$34,15)))+(IF(F13="o",VLOOKUP(F13,'Appendix 3 Rules'!A4:$O$34,15)))+(IF(F13="p",VLOOKUP(F13,'Appendix 3 Rules'!A4:$O$34,15)))+(IF(F13="q",VLOOKUP(F13,'Appendix 3 Rules'!A4:$O$34,15)))+(IF(F13="r",VLOOKUP(F13,'Appendix 3 Rules'!A4:$O$34,15)))+(IF(F13="s",VLOOKUP(F13,'Appendix 3 Rules'!A4:$O$34,15)))+(IF(F13="t",VLOOKUP(F13,'Appendix 3 Rules'!A4:$O$34,15)))+(IF(F13="u",VLOOKUP(F13,'Appendix 3 Rules'!A4:$O$34,15))))))</f>
        <v/>
      </c>
      <c r="I13" s="8"/>
      <c r="J13" s="13"/>
      <c r="K13" s="8"/>
      <c r="L13" s="13"/>
      <c r="M13" s="8"/>
      <c r="N13" s="13"/>
      <c r="O13" s="8"/>
      <c r="P13" s="13"/>
      <c r="Q13" s="8"/>
      <c r="R13" s="13"/>
      <c r="S13" s="8"/>
      <c r="T13" s="13"/>
      <c r="U13" s="8"/>
      <c r="V13" s="13"/>
      <c r="W13" s="8"/>
      <c r="X13" s="13"/>
      <c r="Y13" s="8"/>
      <c r="Z13" s="13"/>
      <c r="AA13" s="8"/>
      <c r="AB13" s="13"/>
      <c r="AC13" s="8"/>
      <c r="AD13" s="13"/>
      <c r="AE13" s="8"/>
      <c r="AF13" s="13"/>
      <c r="AG13" s="8"/>
      <c r="AH13" s="13"/>
      <c r="AI13" s="60"/>
      <c r="AK13" s="13" t="str">
        <f>IF(AND(F13&lt;&gt;"f",M13&lt;&gt;""),VLOOKUP(F13,'Appendix 3 Rules'!$A$1:$O$34,4,FALSE),"")</f>
        <v/>
      </c>
      <c r="AL13" s="13" t="str">
        <f>IF(Q13="","",VLOOKUP(F13,'Appendix 3 Rules'!$A$1:$N$34,6,FALSE))</f>
        <v/>
      </c>
      <c r="AM13" s="13" t="str">
        <f>IF(AND(F13="f",U13&lt;&gt;""),VLOOKUP(F13,'Appendix 3 Rules'!$A$1:$N$34,8,FALSE),"")</f>
        <v/>
      </c>
      <c r="AY13" s="64"/>
      <c r="AZ13" s="64"/>
    </row>
    <row r="14" spans="1:52" ht="18" customHeight="1" x14ac:dyDescent="0.2">
      <c r="B14" s="75"/>
      <c r="C14" s="8"/>
      <c r="D14" s="15"/>
      <c r="E14" s="8"/>
      <c r="F14" s="8"/>
      <c r="G14" s="20" t="str">
        <f>IF(F14="","",SUMPRODUCT(IF(I14="",0,INDEX('Appendix 3 Rules'!$B$2:$B$18,MATCH(F14,'Appendix 3 Rules'!$A$2:$A$17))))+(IF(K14="",0,INDEX('Appendix 3 Rules'!$C$2:$C$18,MATCH(F14,'Appendix 3 Rules'!$A$2:$A$17))))+(IF(M14="",0,INDEX('Appendix 3 Rules'!$D$2:$D$18,MATCH(F14,'Appendix 3 Rules'!$A$2:$A$17))))+(IF(O14="",0,INDEX('Appendix 3 Rules'!$E$2:$E$18,MATCH(F14,'Appendix 3 Rules'!$A$2:$A$17))))+(IF(Q14="",0,INDEX('Appendix 3 Rules'!$F$2:$F$18,MATCH(F14,'Appendix 3 Rules'!$A$2:$A$17))))+(IF(S14="",0,INDEX('Appendix 3 Rules'!$G$2:$G$18,MATCH(F14,'Appendix 3 Rules'!$A$2:$A$17))))+(IF(U14="",0,INDEX('Appendix 3 Rules'!$H$2:$H$18,MATCH(F14,'Appendix 3 Rules'!$A$2:$A$17))))+(IF(W14="",0,INDEX('Appendix 3 Rules'!$I$2:$I$18,MATCH(F14,'Appendix 3 Rules'!$A$2:$A$17))))+(IF(Y14="",0,INDEX('Appendix 3 Rules'!$J$2:$J$18,MATCH(F14,'Appendix 3 Rules'!$A$2:$A$17))))+(IF(AA14="",0,INDEX('Appendix 3 Rules'!$K$2:$K$18,MATCH(F14,'Appendix 3 Rules'!$A$2:$A$17))))+(IF(AC14="",0,INDEX('Appendix 3 Rules'!$L$2:$L$18,MATCH(F14,'Appendix 3 Rules'!$A$2:$A$17))))+(IF(AE14="",0,INDEX('Appendix 3 Rules'!$M$2:$M$18,MATCH(F14,'Appendix 3 Rules'!$A$2:$A$17))))+(IF(AG14="",0,INDEX('Appendix 3 Rules'!$N$2:$N$18,MATCH(F14,'Appendix 3 Rules'!$A$2:$A$17))))+(IF(F14="gc1",VLOOKUP(F14,'Appendix 3 Rules'!A5:$O$34,15)))+(IF(F14="gc2",VLOOKUP(F14,'Appendix 3 Rules'!A5:$O$34,15)))+(IF(F14="gc3",VLOOKUP(F14,'Appendix 3 Rules'!A5:$O$34,15)))+(IF(F14="gr1",VLOOKUP(F14,'Appendix 3 Rules'!A5:$O$34,15)))+(IF(F14="gr2",VLOOKUP(F14,'Appendix 3 Rules'!A5:$O$34,15)))+(IF(F14="gr3",VLOOKUP(F14,'Appendix 3 Rules'!A5:$O$34,15)))+(IF(F14="h1",VLOOKUP(F14,'Appendix 3 Rules'!A5:$O$34,15)))+(IF(F14="h2",VLOOKUP(F14,'Appendix 3 Rules'!A5:$O$34,15)))+(IF(F14="h3",VLOOKUP(F14,'Appendix 3 Rules'!A5:$O$34,15)))+(IF(F14="i1",VLOOKUP(F14,'Appendix 3 Rules'!A5:$O$34,15)))+(IF(F14="i2",VLOOKUP(F14,'Appendix 3 Rules'!A5:$O$34,15)))+(IF(F14="j1",VLOOKUP(F14,'Appendix 3 Rules'!A5:$O$34,15)))+(IF(F14="j2",VLOOKUP(F14,'Appendix 3 Rules'!A5:$O$34,15)))+(IF(F14="k",VLOOKUP(F14,'Appendix 3 Rules'!A5:$O$34,15)))+(IF(F14="l1",VLOOKUP(F14,'Appendix 3 Rules'!A5:$O$34,15)))+(IF(F14="l2",VLOOKUP(F14,'Appendix 3 Rules'!A5:$O$34,15)))+(IF(F14="m1",VLOOKUP(F14,'Appendix 3 Rules'!A5:$O$34,15)))+(IF(F14="m2",VLOOKUP(F14,'Appendix 3 Rules'!A5:$O$34,15)))+(IF(F14="m3",VLOOKUP(F14,'Appendix 3 Rules'!A5:$O$34,15)))+(IF(F14="n",VLOOKUP(F14,'Appendix 3 Rules'!A5:$O$34,15)))+(IF(F14="o",VLOOKUP(F14,'Appendix 3 Rules'!A5:$O$34,15)))+(IF(F14="p",VLOOKUP(F14,'Appendix 3 Rules'!A5:$O$34,15)))+(IF(F14="q",VLOOKUP(F14,'Appendix 3 Rules'!A5:$O$34,15)))+(IF(F14="r",VLOOKUP(F14,'Appendix 3 Rules'!A5:$O$34,15)))+(IF(F14="s",VLOOKUP(F14,'Appendix 3 Rules'!A5:$O$34,15)))+(IF(F14="t",VLOOKUP(F14,'Appendix 3 Rules'!A5:$O$34,15)))+(IF(F14="u",VLOOKUP(F14,'Appendix 3 Rules'!A5:$O$34,15))))</f>
        <v/>
      </c>
      <c r="H14" s="80" t="str">
        <f>IF(F14="","",IF(OR(F14="d",F14="e",F14="gc1",F14="gc2",F14="gc3",F14="gr1",F14="gr2",F14="gr3",F14="h1",F14="h2",F14="h3",F14="i1",F14="i2",F14="j1",F14="j2",F14="k",F14="l1",F14="l2",F14="m1",F14="m2",F14="m3",F14="n",F14="o",F14="p",F14="q",F14="r",F14="s",F14="t",F14="u",F14="f"),MIN(G14,VLOOKUP(F14,'Appx 3 (Mass) Rules'!$A$1:$D$150,4,0)),MIN(G14,VLOOKUP(F14,'Appx 3 (Mass) Rules'!$A$1:$D$150,4,0),SUMPRODUCT(IF(I14="",0,INDEX('Appendix 3 Rules'!$B$2:$B$18,MATCH(F14,'Appendix 3 Rules'!$A$2:$A$17))))+(IF(K14="",0,INDEX('Appendix 3 Rules'!$C$2:$C$18,MATCH(F14,'Appendix 3 Rules'!$A$2:$A$17))))+(IF(M14="",0,INDEX('Appendix 3 Rules'!$D$2:$D$18,MATCH(F14,'Appendix 3 Rules'!$A$2:$A$17))))+(IF(O14="",0,INDEX('Appendix 3 Rules'!$E$2:$E$18,MATCH(F14,'Appendix 3 Rules'!$A$2:$A$17))))+(IF(Q14="",0,INDEX('Appendix 3 Rules'!$F$2:$F$18,MATCH(F14,'Appendix 3 Rules'!$A$2:$A$17))))+(IF(S14="",0,INDEX('Appendix 3 Rules'!$G$2:$G$18,MATCH(F14,'Appendix 3 Rules'!$A$2:$A$17))))+(IF(U14="",0,INDEX('Appendix 3 Rules'!$H$2:$H$18,MATCH(F14,'Appendix 3 Rules'!$A$2:$A$17))))+(IF(W14="",0,INDEX('Appendix 3 Rules'!$I$2:$I$18,MATCH(F14,'Appendix 3 Rules'!$A$2:$A$17))))+(IF(Y14="",0,INDEX('Appendix 3 Rules'!$J$2:$J$18,MATCH(F14,'Appendix 3 Rules'!$A$2:$A$17))))+(IF(AA14="",0,INDEX('Appendix 3 Rules'!$K$2:$K$18,MATCH(F14,'Appendix 3 Rules'!$A$2:$A$17))))+(IF(AC14="",0,INDEX('Appendix 3 Rules'!$L$2:$L$18,MATCH(F14,'Appendix 3 Rules'!$A$2:$A$17))))+(IF(AE14="",0,INDEX('Appendix 3 Rules'!$M$2:$M$18,MATCH(F14,'Appendix 3 Rules'!$A$2:$A$17))))+(IF(AG14="",0,INDEX('Appendix 3 Rules'!$N$2:$N$18,MATCH(F14,'Appendix 3 Rules'!$A$2:$A$17))))+(IF(F14="gc1",VLOOKUP(F14,'Appendix 3 Rules'!A5:$O$34,15)))+(IF(F14="gc2",VLOOKUP(F14,'Appendix 3 Rules'!A5:$O$34,15)))+(IF(F14="gc3",VLOOKUP(F14,'Appendix 3 Rules'!A5:$O$34,15)))+(IF(F14="gr1",VLOOKUP(F14,'Appendix 3 Rules'!A5:$O$34,15)))+(IF(F14="gr2",VLOOKUP(F14,'Appendix 3 Rules'!A5:$O$34,15)))+(IF(F14="gr3",VLOOKUP(F14,'Appendix 3 Rules'!A5:$O$34,15)))+(IF(F14="h1",VLOOKUP(F14,'Appendix 3 Rules'!A5:$O$34,15)))+(IF(F14="h2",VLOOKUP(F14,'Appendix 3 Rules'!A5:$O$34,15)))+(IF(F14="h3",VLOOKUP(F14,'Appendix 3 Rules'!A5:$O$34,15)))+(IF(F14="i1",VLOOKUP(F14,'Appendix 3 Rules'!A5:$O$34,15)))+(IF(F14="i2",VLOOKUP(F14,'Appendix 3 Rules'!A5:$O$34,15)))+(IF(F14="j1",VLOOKUP(F14,'Appendix 3 Rules'!A5:$O$34,15)))+(IF(F14="j2",VLOOKUP(F14,'Appendix 3 Rules'!A5:$O$34,15)))+(IF(F14="k",VLOOKUP(F14,'Appendix 3 Rules'!A5:$O$34,15)))+(IF(F14="l1",VLOOKUP(F14,'Appendix 3 Rules'!A5:$O$34,15)))+(IF(F14="l2",VLOOKUP(F14,'Appendix 3 Rules'!A5:$O$34,15)))+(IF(F14="m1",VLOOKUP(F14,'Appendix 3 Rules'!A5:$O$34,15)))+(IF(F14="m2",VLOOKUP(F14,'Appendix 3 Rules'!A5:$O$34,15)))+(IF(F14="m3",VLOOKUP(F14,'Appendix 3 Rules'!A5:$O$34,15)))+(IF(F14="n",VLOOKUP(F14,'Appendix 3 Rules'!A5:$O$34,15)))+(IF(F14="o",VLOOKUP(F14,'Appendix 3 Rules'!A5:$O$34,15)))+(IF(F14="p",VLOOKUP(F14,'Appendix 3 Rules'!A5:$O$34,15)))+(IF(F14="q",VLOOKUP(F14,'Appendix 3 Rules'!A5:$O$34,15)))+(IF(F14="r",VLOOKUP(F14,'Appendix 3 Rules'!A5:$O$34,15)))+(IF(F14="s",VLOOKUP(F14,'Appendix 3 Rules'!A5:$O$34,15)))+(IF(F14="t",VLOOKUP(F14,'Appendix 3 Rules'!A5:$O$34,15)))+(IF(F14="u",VLOOKUP(F14,'Appendix 3 Rules'!A5:$O$34,15))))))</f>
        <v/>
      </c>
      <c r="I14" s="8"/>
      <c r="J14" s="13"/>
      <c r="K14" s="8"/>
      <c r="L14" s="13"/>
      <c r="M14" s="8"/>
      <c r="N14" s="13"/>
      <c r="O14" s="8"/>
      <c r="P14" s="13"/>
      <c r="Q14" s="8"/>
      <c r="R14" s="13"/>
      <c r="S14" s="8"/>
      <c r="T14" s="13"/>
      <c r="U14" s="8"/>
      <c r="V14" s="13"/>
      <c r="W14" s="8"/>
      <c r="X14" s="13"/>
      <c r="Y14" s="8"/>
      <c r="Z14" s="13"/>
      <c r="AA14" s="8"/>
      <c r="AB14" s="13"/>
      <c r="AC14" s="8"/>
      <c r="AD14" s="13"/>
      <c r="AE14" s="8"/>
      <c r="AF14" s="13"/>
      <c r="AG14" s="8"/>
      <c r="AH14" s="13"/>
      <c r="AI14" s="60"/>
      <c r="AK14" s="13" t="str">
        <f>IF(AND(F14&lt;&gt;"f",M14&lt;&gt;""),VLOOKUP(F14,'Appendix 3 Rules'!$A$1:$O$34,4,FALSE),"")</f>
        <v/>
      </c>
      <c r="AL14" s="13" t="str">
        <f>IF(Q14="","",VLOOKUP(F14,'Appendix 3 Rules'!$A$1:$N$34,6,FALSE))</f>
        <v/>
      </c>
      <c r="AM14" s="13" t="str">
        <f>IF(AND(F14="f",U14&lt;&gt;""),VLOOKUP(F14,'Appendix 3 Rules'!$A$1:$N$34,8,FALSE),"")</f>
        <v/>
      </c>
    </row>
    <row r="15" spans="1:52" ht="18" customHeight="1" x14ac:dyDescent="0.2">
      <c r="B15" s="75"/>
      <c r="C15" s="8"/>
      <c r="D15" s="15"/>
      <c r="E15" s="8"/>
      <c r="F15" s="8"/>
      <c r="G15" s="20" t="str">
        <f>IF(F15="","",SUMPRODUCT(IF(I15="",0,INDEX('Appendix 3 Rules'!$B$2:$B$18,MATCH(F15,'Appendix 3 Rules'!$A$2:$A$17))))+(IF(K15="",0,INDEX('Appendix 3 Rules'!$C$2:$C$18,MATCH(F15,'Appendix 3 Rules'!$A$2:$A$17))))+(IF(M15="",0,INDEX('Appendix 3 Rules'!$D$2:$D$18,MATCH(F15,'Appendix 3 Rules'!$A$2:$A$17))))+(IF(O15="",0,INDEX('Appendix 3 Rules'!$E$2:$E$18,MATCH(F15,'Appendix 3 Rules'!$A$2:$A$17))))+(IF(Q15="",0,INDEX('Appendix 3 Rules'!$F$2:$F$18,MATCH(F15,'Appendix 3 Rules'!$A$2:$A$17))))+(IF(S15="",0,INDEX('Appendix 3 Rules'!$G$2:$G$18,MATCH(F15,'Appendix 3 Rules'!$A$2:$A$17))))+(IF(U15="",0,INDEX('Appendix 3 Rules'!$H$2:$H$18,MATCH(F15,'Appendix 3 Rules'!$A$2:$A$17))))+(IF(W15="",0,INDEX('Appendix 3 Rules'!$I$2:$I$18,MATCH(F15,'Appendix 3 Rules'!$A$2:$A$17))))+(IF(Y15="",0,INDEX('Appendix 3 Rules'!$J$2:$J$18,MATCH(F15,'Appendix 3 Rules'!$A$2:$A$17))))+(IF(AA15="",0,INDEX('Appendix 3 Rules'!$K$2:$K$18,MATCH(F15,'Appendix 3 Rules'!$A$2:$A$17))))+(IF(AC15="",0,INDEX('Appendix 3 Rules'!$L$2:$L$18,MATCH(F15,'Appendix 3 Rules'!$A$2:$A$17))))+(IF(AE15="",0,INDEX('Appendix 3 Rules'!$M$2:$M$18,MATCH(F15,'Appendix 3 Rules'!$A$2:$A$17))))+(IF(AG15="",0,INDEX('Appendix 3 Rules'!$N$2:$N$18,MATCH(F15,'Appendix 3 Rules'!$A$2:$A$17))))+(IF(F15="gc1",VLOOKUP(F15,'Appendix 3 Rules'!A6:$O$34,15)))+(IF(F15="gc2",VLOOKUP(F15,'Appendix 3 Rules'!A6:$O$34,15)))+(IF(F15="gc3",VLOOKUP(F15,'Appendix 3 Rules'!A6:$O$34,15)))+(IF(F15="gr1",VLOOKUP(F15,'Appendix 3 Rules'!A6:$O$34,15)))+(IF(F15="gr2",VLOOKUP(F15,'Appendix 3 Rules'!A6:$O$34,15)))+(IF(F15="gr3",VLOOKUP(F15,'Appendix 3 Rules'!A6:$O$34,15)))+(IF(F15="h1",VLOOKUP(F15,'Appendix 3 Rules'!A6:$O$34,15)))+(IF(F15="h2",VLOOKUP(F15,'Appendix 3 Rules'!A6:$O$34,15)))+(IF(F15="h3",VLOOKUP(F15,'Appendix 3 Rules'!A6:$O$34,15)))+(IF(F15="i1",VLOOKUP(F15,'Appendix 3 Rules'!A6:$O$34,15)))+(IF(F15="i2",VLOOKUP(F15,'Appendix 3 Rules'!A6:$O$34,15)))+(IF(F15="j1",VLOOKUP(F15,'Appendix 3 Rules'!A6:$O$34,15)))+(IF(F15="j2",VLOOKUP(F15,'Appendix 3 Rules'!A6:$O$34,15)))+(IF(F15="k",VLOOKUP(F15,'Appendix 3 Rules'!A6:$O$34,15)))+(IF(F15="l1",VLOOKUP(F15,'Appendix 3 Rules'!A6:$O$34,15)))+(IF(F15="l2",VLOOKUP(F15,'Appendix 3 Rules'!A6:$O$34,15)))+(IF(F15="m1",VLOOKUP(F15,'Appendix 3 Rules'!A6:$O$34,15)))+(IF(F15="m2",VLOOKUP(F15,'Appendix 3 Rules'!A6:$O$34,15)))+(IF(F15="m3",VLOOKUP(F15,'Appendix 3 Rules'!A6:$O$34,15)))+(IF(F15="n",VLOOKUP(F15,'Appendix 3 Rules'!A6:$O$34,15)))+(IF(F15="o",VLOOKUP(F15,'Appendix 3 Rules'!A6:$O$34,15)))+(IF(F15="p",VLOOKUP(F15,'Appendix 3 Rules'!A6:$O$34,15)))+(IF(F15="q",VLOOKUP(F15,'Appendix 3 Rules'!A6:$O$34,15)))+(IF(F15="r",VLOOKUP(F15,'Appendix 3 Rules'!A6:$O$34,15)))+(IF(F15="s",VLOOKUP(F15,'Appendix 3 Rules'!A6:$O$34,15)))+(IF(F15="t",VLOOKUP(F15,'Appendix 3 Rules'!A6:$O$34,15)))+(IF(F15="u",VLOOKUP(F15,'Appendix 3 Rules'!A6:$O$34,15))))</f>
        <v/>
      </c>
      <c r="H15" s="80" t="str">
        <f>IF(F15="","",IF(OR(F15="d",F15="e",F15="gc1",F15="gc2",F15="gc3",F15="gr1",F15="gr2",F15="gr3",F15="h1",F15="h2",F15="h3",F15="i1",F15="i2",F15="j1",F15="j2",F15="k",F15="l1",F15="l2",F15="m1",F15="m2",F15="m3",F15="n",F15="o",F15="p",F15="q",F15="r",F15="s",F15="t",F15="u",F15="f"),MIN(G15,VLOOKUP(F15,'Appx 3 (Mass) Rules'!$A$1:$D$150,4,0)),MIN(G15,VLOOKUP(F15,'Appx 3 (Mass) Rules'!$A$1:$D$150,4,0),SUMPRODUCT(IF(I15="",0,INDEX('Appendix 3 Rules'!$B$2:$B$18,MATCH(F15,'Appendix 3 Rules'!$A$2:$A$17))))+(IF(K15="",0,INDEX('Appendix 3 Rules'!$C$2:$C$18,MATCH(F15,'Appendix 3 Rules'!$A$2:$A$17))))+(IF(M15="",0,INDEX('Appendix 3 Rules'!$D$2:$D$18,MATCH(F15,'Appendix 3 Rules'!$A$2:$A$17))))+(IF(O15="",0,INDEX('Appendix 3 Rules'!$E$2:$E$18,MATCH(F15,'Appendix 3 Rules'!$A$2:$A$17))))+(IF(Q15="",0,INDEX('Appendix 3 Rules'!$F$2:$F$18,MATCH(F15,'Appendix 3 Rules'!$A$2:$A$17))))+(IF(S15="",0,INDEX('Appendix 3 Rules'!$G$2:$G$18,MATCH(F15,'Appendix 3 Rules'!$A$2:$A$17))))+(IF(U15="",0,INDEX('Appendix 3 Rules'!$H$2:$H$18,MATCH(F15,'Appendix 3 Rules'!$A$2:$A$17))))+(IF(W15="",0,INDEX('Appendix 3 Rules'!$I$2:$I$18,MATCH(F15,'Appendix 3 Rules'!$A$2:$A$17))))+(IF(Y15="",0,INDEX('Appendix 3 Rules'!$J$2:$J$18,MATCH(F15,'Appendix 3 Rules'!$A$2:$A$17))))+(IF(AA15="",0,INDEX('Appendix 3 Rules'!$K$2:$K$18,MATCH(F15,'Appendix 3 Rules'!$A$2:$A$17))))+(IF(AC15="",0,INDEX('Appendix 3 Rules'!$L$2:$L$18,MATCH(F15,'Appendix 3 Rules'!$A$2:$A$17))))+(IF(AE15="",0,INDEX('Appendix 3 Rules'!$M$2:$M$18,MATCH(F15,'Appendix 3 Rules'!$A$2:$A$17))))+(IF(AG15="",0,INDEX('Appendix 3 Rules'!$N$2:$N$18,MATCH(F15,'Appendix 3 Rules'!$A$2:$A$17))))+(IF(F15="gc1",VLOOKUP(F15,'Appendix 3 Rules'!A6:$O$34,15)))+(IF(F15="gc2",VLOOKUP(F15,'Appendix 3 Rules'!A6:$O$34,15)))+(IF(F15="gc3",VLOOKUP(F15,'Appendix 3 Rules'!A6:$O$34,15)))+(IF(F15="gr1",VLOOKUP(F15,'Appendix 3 Rules'!A6:$O$34,15)))+(IF(F15="gr2",VLOOKUP(F15,'Appendix 3 Rules'!A6:$O$34,15)))+(IF(F15="gr3",VLOOKUP(F15,'Appendix 3 Rules'!A6:$O$34,15)))+(IF(F15="h1",VLOOKUP(F15,'Appendix 3 Rules'!A6:$O$34,15)))+(IF(F15="h2",VLOOKUP(F15,'Appendix 3 Rules'!A6:$O$34,15)))+(IF(F15="h3",VLOOKUP(F15,'Appendix 3 Rules'!A6:$O$34,15)))+(IF(F15="i1",VLOOKUP(F15,'Appendix 3 Rules'!A6:$O$34,15)))+(IF(F15="i2",VLOOKUP(F15,'Appendix 3 Rules'!A6:$O$34,15)))+(IF(F15="j1",VLOOKUP(F15,'Appendix 3 Rules'!A6:$O$34,15)))+(IF(F15="j2",VLOOKUP(F15,'Appendix 3 Rules'!A6:$O$34,15)))+(IF(F15="k",VLOOKUP(F15,'Appendix 3 Rules'!A6:$O$34,15)))+(IF(F15="l1",VLOOKUP(F15,'Appendix 3 Rules'!A6:$O$34,15)))+(IF(F15="l2",VLOOKUP(F15,'Appendix 3 Rules'!A6:$O$34,15)))+(IF(F15="m1",VLOOKUP(F15,'Appendix 3 Rules'!A6:$O$34,15)))+(IF(F15="m2",VLOOKUP(F15,'Appendix 3 Rules'!A6:$O$34,15)))+(IF(F15="m3",VLOOKUP(F15,'Appendix 3 Rules'!A6:$O$34,15)))+(IF(F15="n",VLOOKUP(F15,'Appendix 3 Rules'!A6:$O$34,15)))+(IF(F15="o",VLOOKUP(F15,'Appendix 3 Rules'!A6:$O$34,15)))+(IF(F15="p",VLOOKUP(F15,'Appendix 3 Rules'!A6:$O$34,15)))+(IF(F15="q",VLOOKUP(F15,'Appendix 3 Rules'!A6:$O$34,15)))+(IF(F15="r",VLOOKUP(F15,'Appendix 3 Rules'!A6:$O$34,15)))+(IF(F15="s",VLOOKUP(F15,'Appendix 3 Rules'!A6:$O$34,15)))+(IF(F15="t",VLOOKUP(F15,'Appendix 3 Rules'!A6:$O$34,15)))+(IF(F15="u",VLOOKUP(F15,'Appendix 3 Rules'!A6:$O$34,15))))))</f>
        <v/>
      </c>
      <c r="I15" s="8"/>
      <c r="J15" s="13"/>
      <c r="K15" s="8"/>
      <c r="L15" s="13"/>
      <c r="M15" s="8"/>
      <c r="N15" s="13"/>
      <c r="O15" s="8"/>
      <c r="P15" s="13"/>
      <c r="Q15" s="8"/>
      <c r="R15" s="13"/>
      <c r="S15" s="8"/>
      <c r="T15" s="13"/>
      <c r="U15" s="8"/>
      <c r="V15" s="13"/>
      <c r="W15" s="8"/>
      <c r="X15" s="13"/>
      <c r="Y15" s="8"/>
      <c r="Z15" s="13"/>
      <c r="AA15" s="8"/>
      <c r="AB15" s="13"/>
      <c r="AC15" s="8"/>
      <c r="AD15" s="13"/>
      <c r="AE15" s="8"/>
      <c r="AF15" s="13"/>
      <c r="AG15" s="8"/>
      <c r="AH15" s="13"/>
      <c r="AI15" s="60"/>
      <c r="AK15" s="13" t="str">
        <f>IF(AND(F15&lt;&gt;"f",M15&lt;&gt;""),VLOOKUP(F15,'Appendix 3 Rules'!$A$1:$O$34,4,FALSE),"")</f>
        <v/>
      </c>
      <c r="AL15" s="13" t="str">
        <f>IF(Q15="","",VLOOKUP(F15,'Appendix 3 Rules'!$A$1:$N$34,6,FALSE))</f>
        <v/>
      </c>
      <c r="AM15" s="13" t="str">
        <f>IF(AND(F15="f",U15&lt;&gt;""),VLOOKUP(F15,'Appendix 3 Rules'!$A$1:$N$34,8,FALSE),"")</f>
        <v/>
      </c>
    </row>
    <row r="16" spans="1:52" ht="18" customHeight="1" x14ac:dyDescent="0.2">
      <c r="B16" s="75"/>
      <c r="C16" s="8"/>
      <c r="D16" s="15"/>
      <c r="E16" s="8"/>
      <c r="F16" s="8"/>
      <c r="G16" s="20" t="str">
        <f>IF(F16="","",SUMPRODUCT(IF(I16="",0,INDEX('Appendix 3 Rules'!$B$2:$B$18,MATCH(F16,'Appendix 3 Rules'!$A$2:$A$17))))+(IF(K16="",0,INDEX('Appendix 3 Rules'!$C$2:$C$18,MATCH(F16,'Appendix 3 Rules'!$A$2:$A$17))))+(IF(M16="",0,INDEX('Appendix 3 Rules'!$D$2:$D$18,MATCH(F16,'Appendix 3 Rules'!$A$2:$A$17))))+(IF(O16="",0,INDEX('Appendix 3 Rules'!$E$2:$E$18,MATCH(F16,'Appendix 3 Rules'!$A$2:$A$17))))+(IF(Q16="",0,INDEX('Appendix 3 Rules'!$F$2:$F$18,MATCH(F16,'Appendix 3 Rules'!$A$2:$A$17))))+(IF(S16="",0,INDEX('Appendix 3 Rules'!$G$2:$G$18,MATCH(F16,'Appendix 3 Rules'!$A$2:$A$17))))+(IF(U16="",0,INDEX('Appendix 3 Rules'!$H$2:$H$18,MATCH(F16,'Appendix 3 Rules'!$A$2:$A$17))))+(IF(W16="",0,INDEX('Appendix 3 Rules'!$I$2:$I$18,MATCH(F16,'Appendix 3 Rules'!$A$2:$A$17))))+(IF(Y16="",0,INDEX('Appendix 3 Rules'!$J$2:$J$18,MATCH(F16,'Appendix 3 Rules'!$A$2:$A$17))))+(IF(AA16="",0,INDEX('Appendix 3 Rules'!$K$2:$K$18,MATCH(F16,'Appendix 3 Rules'!$A$2:$A$17))))+(IF(AC16="",0,INDEX('Appendix 3 Rules'!$L$2:$L$18,MATCH(F16,'Appendix 3 Rules'!$A$2:$A$17))))+(IF(AE16="",0,INDEX('Appendix 3 Rules'!$M$2:$M$18,MATCH(F16,'Appendix 3 Rules'!$A$2:$A$17))))+(IF(AG16="",0,INDEX('Appendix 3 Rules'!$N$2:$N$18,MATCH(F16,'Appendix 3 Rules'!$A$2:$A$17))))+(IF(F16="gc1",VLOOKUP(F16,'Appendix 3 Rules'!A7:$O$34,15)))+(IF(F16="gc2",VLOOKUP(F16,'Appendix 3 Rules'!A7:$O$34,15)))+(IF(F16="gc3",VLOOKUP(F16,'Appendix 3 Rules'!A7:$O$34,15)))+(IF(F16="gr1",VLOOKUP(F16,'Appendix 3 Rules'!A7:$O$34,15)))+(IF(F16="gr2",VLOOKUP(F16,'Appendix 3 Rules'!A7:$O$34,15)))+(IF(F16="gr3",VLOOKUP(F16,'Appendix 3 Rules'!A7:$O$34,15)))+(IF(F16="h1",VLOOKUP(F16,'Appendix 3 Rules'!A7:$O$34,15)))+(IF(F16="h2",VLOOKUP(F16,'Appendix 3 Rules'!A7:$O$34,15)))+(IF(F16="h3",VLOOKUP(F16,'Appendix 3 Rules'!A7:$O$34,15)))+(IF(F16="i1",VLOOKUP(F16,'Appendix 3 Rules'!A7:$O$34,15)))+(IF(F16="i2",VLOOKUP(F16,'Appendix 3 Rules'!A7:$O$34,15)))+(IF(F16="j1",VLOOKUP(F16,'Appendix 3 Rules'!A7:$O$34,15)))+(IF(F16="j2",VLOOKUP(F16,'Appendix 3 Rules'!A7:$O$34,15)))+(IF(F16="k",VLOOKUP(F16,'Appendix 3 Rules'!A7:$O$34,15)))+(IF(F16="l1",VLOOKUP(F16,'Appendix 3 Rules'!A7:$O$34,15)))+(IF(F16="l2",VLOOKUP(F16,'Appendix 3 Rules'!A7:$O$34,15)))+(IF(F16="m1",VLOOKUP(F16,'Appendix 3 Rules'!A7:$O$34,15)))+(IF(F16="m2",VLOOKUP(F16,'Appendix 3 Rules'!A7:$O$34,15)))+(IF(F16="m3",VLOOKUP(F16,'Appendix 3 Rules'!A7:$O$34,15)))+(IF(F16="n",VLOOKUP(F16,'Appendix 3 Rules'!A7:$O$34,15)))+(IF(F16="o",VLOOKUP(F16,'Appendix 3 Rules'!A7:$O$34,15)))+(IF(F16="p",VLOOKUP(F16,'Appendix 3 Rules'!A7:$O$34,15)))+(IF(F16="q",VLOOKUP(F16,'Appendix 3 Rules'!A7:$O$34,15)))+(IF(F16="r",VLOOKUP(F16,'Appendix 3 Rules'!A7:$O$34,15)))+(IF(F16="s",VLOOKUP(F16,'Appendix 3 Rules'!A7:$O$34,15)))+(IF(F16="t",VLOOKUP(F16,'Appendix 3 Rules'!A7:$O$34,15)))+(IF(F16="u",VLOOKUP(F16,'Appendix 3 Rules'!A7:$O$34,15))))</f>
        <v/>
      </c>
      <c r="H16" s="80" t="str">
        <f>IF(F16="","",IF(OR(F16="d",F16="e",F16="gc1",F16="gc2",F16="gc3",F16="gr1",F16="gr2",F16="gr3",F16="h1",F16="h2",F16="h3",F16="i1",F16="i2",F16="j1",F16="j2",F16="k",F16="l1",F16="l2",F16="m1",F16="m2",F16="m3",F16="n",F16="o",F16="p",F16="q",F16="r",F16="s",F16="t",F16="u",F16="f"),MIN(G16,VLOOKUP(F16,'Appx 3 (Mass) Rules'!$A$1:$D$150,4,0)),MIN(G16,VLOOKUP(F16,'Appx 3 (Mass) Rules'!$A$1:$D$150,4,0),SUMPRODUCT(IF(I16="",0,INDEX('Appendix 3 Rules'!$B$2:$B$18,MATCH(F16,'Appendix 3 Rules'!$A$2:$A$17))))+(IF(K16="",0,INDEX('Appendix 3 Rules'!$C$2:$C$18,MATCH(F16,'Appendix 3 Rules'!$A$2:$A$17))))+(IF(M16="",0,INDEX('Appendix 3 Rules'!$D$2:$D$18,MATCH(F16,'Appendix 3 Rules'!$A$2:$A$17))))+(IF(O16="",0,INDEX('Appendix 3 Rules'!$E$2:$E$18,MATCH(F16,'Appendix 3 Rules'!$A$2:$A$17))))+(IF(Q16="",0,INDEX('Appendix 3 Rules'!$F$2:$F$18,MATCH(F16,'Appendix 3 Rules'!$A$2:$A$17))))+(IF(S16="",0,INDEX('Appendix 3 Rules'!$G$2:$G$18,MATCH(F16,'Appendix 3 Rules'!$A$2:$A$17))))+(IF(U16="",0,INDEX('Appendix 3 Rules'!$H$2:$H$18,MATCH(F16,'Appendix 3 Rules'!$A$2:$A$17))))+(IF(W16="",0,INDEX('Appendix 3 Rules'!$I$2:$I$18,MATCH(F16,'Appendix 3 Rules'!$A$2:$A$17))))+(IF(Y16="",0,INDEX('Appendix 3 Rules'!$J$2:$J$18,MATCH(F16,'Appendix 3 Rules'!$A$2:$A$17))))+(IF(AA16="",0,INDEX('Appendix 3 Rules'!$K$2:$K$18,MATCH(F16,'Appendix 3 Rules'!$A$2:$A$17))))+(IF(AC16="",0,INDEX('Appendix 3 Rules'!$L$2:$L$18,MATCH(F16,'Appendix 3 Rules'!$A$2:$A$17))))+(IF(AE16="",0,INDEX('Appendix 3 Rules'!$M$2:$M$18,MATCH(F16,'Appendix 3 Rules'!$A$2:$A$17))))+(IF(AG16="",0,INDEX('Appendix 3 Rules'!$N$2:$N$18,MATCH(F16,'Appendix 3 Rules'!$A$2:$A$17))))+(IF(F16="gc1",VLOOKUP(F16,'Appendix 3 Rules'!A7:$O$34,15)))+(IF(F16="gc2",VLOOKUP(F16,'Appendix 3 Rules'!A7:$O$34,15)))+(IF(F16="gc3",VLOOKUP(F16,'Appendix 3 Rules'!A7:$O$34,15)))+(IF(F16="gr1",VLOOKUP(F16,'Appendix 3 Rules'!A7:$O$34,15)))+(IF(F16="gr2",VLOOKUP(F16,'Appendix 3 Rules'!A7:$O$34,15)))+(IF(F16="gr3",VLOOKUP(F16,'Appendix 3 Rules'!A7:$O$34,15)))+(IF(F16="h1",VLOOKUP(F16,'Appendix 3 Rules'!A7:$O$34,15)))+(IF(F16="h2",VLOOKUP(F16,'Appendix 3 Rules'!A7:$O$34,15)))+(IF(F16="h3",VLOOKUP(F16,'Appendix 3 Rules'!A7:$O$34,15)))+(IF(F16="i1",VLOOKUP(F16,'Appendix 3 Rules'!A7:$O$34,15)))+(IF(F16="i2",VLOOKUP(F16,'Appendix 3 Rules'!A7:$O$34,15)))+(IF(F16="j1",VLOOKUP(F16,'Appendix 3 Rules'!A7:$O$34,15)))+(IF(F16="j2",VLOOKUP(F16,'Appendix 3 Rules'!A7:$O$34,15)))+(IF(F16="k",VLOOKUP(F16,'Appendix 3 Rules'!A7:$O$34,15)))+(IF(F16="l1",VLOOKUP(F16,'Appendix 3 Rules'!A7:$O$34,15)))+(IF(F16="l2",VLOOKUP(F16,'Appendix 3 Rules'!A7:$O$34,15)))+(IF(F16="m1",VLOOKUP(F16,'Appendix 3 Rules'!A7:$O$34,15)))+(IF(F16="m2",VLOOKUP(F16,'Appendix 3 Rules'!A7:$O$34,15)))+(IF(F16="m3",VLOOKUP(F16,'Appendix 3 Rules'!A7:$O$34,15)))+(IF(F16="n",VLOOKUP(F16,'Appendix 3 Rules'!A7:$O$34,15)))+(IF(F16="o",VLOOKUP(F16,'Appendix 3 Rules'!A7:$O$34,15)))+(IF(F16="p",VLOOKUP(F16,'Appendix 3 Rules'!A7:$O$34,15)))+(IF(F16="q",VLOOKUP(F16,'Appendix 3 Rules'!A7:$O$34,15)))+(IF(F16="r",VLOOKUP(F16,'Appendix 3 Rules'!A7:$O$34,15)))+(IF(F16="s",VLOOKUP(F16,'Appendix 3 Rules'!A7:$O$34,15)))+(IF(F16="t",VLOOKUP(F16,'Appendix 3 Rules'!A7:$O$34,15)))+(IF(F16="u",VLOOKUP(F16,'Appendix 3 Rules'!A7:$O$34,15))))))</f>
        <v/>
      </c>
      <c r="I16" s="8"/>
      <c r="J16" s="13"/>
      <c r="K16" s="8"/>
      <c r="L16" s="13"/>
      <c r="M16" s="8"/>
      <c r="N16" s="13"/>
      <c r="O16" s="8"/>
      <c r="P16" s="13"/>
      <c r="Q16" s="8"/>
      <c r="R16" s="13"/>
      <c r="S16" s="8"/>
      <c r="T16" s="13"/>
      <c r="U16" s="8"/>
      <c r="V16" s="13"/>
      <c r="W16" s="8"/>
      <c r="X16" s="13"/>
      <c r="Y16" s="8"/>
      <c r="Z16" s="13"/>
      <c r="AA16" s="8"/>
      <c r="AB16" s="13"/>
      <c r="AC16" s="8"/>
      <c r="AD16" s="13"/>
      <c r="AE16" s="8"/>
      <c r="AF16" s="13"/>
      <c r="AG16" s="8"/>
      <c r="AH16" s="13"/>
      <c r="AI16" s="60"/>
      <c r="AK16" s="13" t="str">
        <f>IF(AND(F16&lt;&gt;"f",M16&lt;&gt;""),VLOOKUP(F16,'Appendix 3 Rules'!$A$1:$O$34,4,FALSE),"")</f>
        <v/>
      </c>
      <c r="AL16" s="13" t="str">
        <f>IF(Q16="","",VLOOKUP(F16,'Appendix 3 Rules'!$A$1:$N$34,6,FALSE))</f>
        <v/>
      </c>
      <c r="AM16" s="13" t="str">
        <f>IF(AND(F16="f",U16&lt;&gt;""),VLOOKUP(F16,'Appendix 3 Rules'!$A$1:$N$34,8,FALSE),"")</f>
        <v/>
      </c>
    </row>
    <row r="17" spans="1:39" ht="18" customHeight="1" x14ac:dyDescent="0.2">
      <c r="B17" s="75"/>
      <c r="C17" s="8"/>
      <c r="D17" s="15"/>
      <c r="E17" s="8"/>
      <c r="F17" s="8"/>
      <c r="G17" s="20" t="str">
        <f>IF(F17="","",SUMPRODUCT(IF(I17="",0,INDEX('Appendix 3 Rules'!$B$2:$B$18,MATCH(F17,'Appendix 3 Rules'!$A$2:$A$17))))+(IF(K17="",0,INDEX('Appendix 3 Rules'!$C$2:$C$18,MATCH(F17,'Appendix 3 Rules'!$A$2:$A$17))))+(IF(M17="",0,INDEX('Appendix 3 Rules'!$D$2:$D$18,MATCH(F17,'Appendix 3 Rules'!$A$2:$A$17))))+(IF(O17="",0,INDEX('Appendix 3 Rules'!$E$2:$E$18,MATCH(F17,'Appendix 3 Rules'!$A$2:$A$17))))+(IF(Q17="",0,INDEX('Appendix 3 Rules'!$F$2:$F$18,MATCH(F17,'Appendix 3 Rules'!$A$2:$A$17))))+(IF(S17="",0,INDEX('Appendix 3 Rules'!$G$2:$G$18,MATCH(F17,'Appendix 3 Rules'!$A$2:$A$17))))+(IF(U17="",0,INDEX('Appendix 3 Rules'!$H$2:$H$18,MATCH(F17,'Appendix 3 Rules'!$A$2:$A$17))))+(IF(W17="",0,INDEX('Appendix 3 Rules'!$I$2:$I$18,MATCH(F17,'Appendix 3 Rules'!$A$2:$A$17))))+(IF(Y17="",0,INDEX('Appendix 3 Rules'!$J$2:$J$18,MATCH(F17,'Appendix 3 Rules'!$A$2:$A$17))))+(IF(AA17="",0,INDEX('Appendix 3 Rules'!$K$2:$K$18,MATCH(F17,'Appendix 3 Rules'!$A$2:$A$17))))+(IF(AC17="",0,INDEX('Appendix 3 Rules'!$L$2:$L$18,MATCH(F17,'Appendix 3 Rules'!$A$2:$A$17))))+(IF(AE17="",0,INDEX('Appendix 3 Rules'!$M$2:$M$18,MATCH(F17,'Appendix 3 Rules'!$A$2:$A$17))))+(IF(AG17="",0,INDEX('Appendix 3 Rules'!$N$2:$N$18,MATCH(F17,'Appendix 3 Rules'!$A$2:$A$17))))+(IF(F17="gc1",VLOOKUP(F17,'Appendix 3 Rules'!A8:$O$34,15)))+(IF(F17="gc2",VLOOKUP(F17,'Appendix 3 Rules'!A8:$O$34,15)))+(IF(F17="gc3",VLOOKUP(F17,'Appendix 3 Rules'!A8:$O$34,15)))+(IF(F17="gr1",VLOOKUP(F17,'Appendix 3 Rules'!A8:$O$34,15)))+(IF(F17="gr2",VLOOKUP(F17,'Appendix 3 Rules'!A8:$O$34,15)))+(IF(F17="gr3",VLOOKUP(F17,'Appendix 3 Rules'!A8:$O$34,15)))+(IF(F17="h1",VLOOKUP(F17,'Appendix 3 Rules'!A8:$O$34,15)))+(IF(F17="h2",VLOOKUP(F17,'Appendix 3 Rules'!A8:$O$34,15)))+(IF(F17="h3",VLOOKUP(F17,'Appendix 3 Rules'!A8:$O$34,15)))+(IF(F17="i1",VLOOKUP(F17,'Appendix 3 Rules'!A8:$O$34,15)))+(IF(F17="i2",VLOOKUP(F17,'Appendix 3 Rules'!A8:$O$34,15)))+(IF(F17="j1",VLOOKUP(F17,'Appendix 3 Rules'!A8:$O$34,15)))+(IF(F17="j2",VLOOKUP(F17,'Appendix 3 Rules'!A8:$O$34,15)))+(IF(F17="k",VLOOKUP(F17,'Appendix 3 Rules'!A8:$O$34,15)))+(IF(F17="l1",VLOOKUP(F17,'Appendix 3 Rules'!A8:$O$34,15)))+(IF(F17="l2",VLOOKUP(F17,'Appendix 3 Rules'!A8:$O$34,15)))+(IF(F17="m1",VLOOKUP(F17,'Appendix 3 Rules'!A8:$O$34,15)))+(IF(F17="m2",VLOOKUP(F17,'Appendix 3 Rules'!A8:$O$34,15)))+(IF(F17="m3",VLOOKUP(F17,'Appendix 3 Rules'!A8:$O$34,15)))+(IF(F17="n",VLOOKUP(F17,'Appendix 3 Rules'!A8:$O$34,15)))+(IF(F17="o",VLOOKUP(F17,'Appendix 3 Rules'!A8:$O$34,15)))+(IF(F17="p",VLOOKUP(F17,'Appendix 3 Rules'!A8:$O$34,15)))+(IF(F17="q",VLOOKUP(F17,'Appendix 3 Rules'!A8:$O$34,15)))+(IF(F17="r",VLOOKUP(F17,'Appendix 3 Rules'!A8:$O$34,15)))+(IF(F17="s",VLOOKUP(F17,'Appendix 3 Rules'!A8:$O$34,15)))+(IF(F17="t",VLOOKUP(F17,'Appendix 3 Rules'!A8:$O$34,15)))+(IF(F17="u",VLOOKUP(F17,'Appendix 3 Rules'!A8:$O$34,15))))</f>
        <v/>
      </c>
      <c r="H17" s="80" t="str">
        <f>IF(F17="","",IF(OR(F17="d",F17="e",F17="gc1",F17="gc2",F17="gc3",F17="gr1",F17="gr2",F17="gr3",F17="h1",F17="h2",F17="h3",F17="i1",F17="i2",F17="j1",F17="j2",F17="k",F17="l1",F17="l2",F17="m1",F17="m2",F17="m3",F17="n",F17="o",F17="p",F17="q",F17="r",F17="s",F17="t",F17="u",F17="f"),MIN(G17,VLOOKUP(F17,'Appx 3 (Mass) Rules'!$A$1:$D$150,4,0)),MIN(G17,VLOOKUP(F17,'Appx 3 (Mass) Rules'!$A$1:$D$150,4,0),SUMPRODUCT(IF(I17="",0,INDEX('Appendix 3 Rules'!$B$2:$B$18,MATCH(F17,'Appendix 3 Rules'!$A$2:$A$17))))+(IF(K17="",0,INDEX('Appendix 3 Rules'!$C$2:$C$18,MATCH(F17,'Appendix 3 Rules'!$A$2:$A$17))))+(IF(M17="",0,INDEX('Appendix 3 Rules'!$D$2:$D$18,MATCH(F17,'Appendix 3 Rules'!$A$2:$A$17))))+(IF(O17="",0,INDEX('Appendix 3 Rules'!$E$2:$E$18,MATCH(F17,'Appendix 3 Rules'!$A$2:$A$17))))+(IF(Q17="",0,INDEX('Appendix 3 Rules'!$F$2:$F$18,MATCH(F17,'Appendix 3 Rules'!$A$2:$A$17))))+(IF(S17="",0,INDEX('Appendix 3 Rules'!$G$2:$G$18,MATCH(F17,'Appendix 3 Rules'!$A$2:$A$17))))+(IF(U17="",0,INDEX('Appendix 3 Rules'!$H$2:$H$18,MATCH(F17,'Appendix 3 Rules'!$A$2:$A$17))))+(IF(W17="",0,INDEX('Appendix 3 Rules'!$I$2:$I$18,MATCH(F17,'Appendix 3 Rules'!$A$2:$A$17))))+(IF(Y17="",0,INDEX('Appendix 3 Rules'!$J$2:$J$18,MATCH(F17,'Appendix 3 Rules'!$A$2:$A$17))))+(IF(AA17="",0,INDEX('Appendix 3 Rules'!$K$2:$K$18,MATCH(F17,'Appendix 3 Rules'!$A$2:$A$17))))+(IF(AC17="",0,INDEX('Appendix 3 Rules'!$L$2:$L$18,MATCH(F17,'Appendix 3 Rules'!$A$2:$A$17))))+(IF(AE17="",0,INDEX('Appendix 3 Rules'!$M$2:$M$18,MATCH(F17,'Appendix 3 Rules'!$A$2:$A$17))))+(IF(AG17="",0,INDEX('Appendix 3 Rules'!$N$2:$N$18,MATCH(F17,'Appendix 3 Rules'!$A$2:$A$17))))+(IF(F17="gc1",VLOOKUP(F17,'Appendix 3 Rules'!A8:$O$34,15)))+(IF(F17="gc2",VLOOKUP(F17,'Appendix 3 Rules'!A8:$O$34,15)))+(IF(F17="gc3",VLOOKUP(F17,'Appendix 3 Rules'!A8:$O$34,15)))+(IF(F17="gr1",VLOOKUP(F17,'Appendix 3 Rules'!A8:$O$34,15)))+(IF(F17="gr2",VLOOKUP(F17,'Appendix 3 Rules'!A8:$O$34,15)))+(IF(F17="gr3",VLOOKUP(F17,'Appendix 3 Rules'!A8:$O$34,15)))+(IF(F17="h1",VLOOKUP(F17,'Appendix 3 Rules'!A8:$O$34,15)))+(IF(F17="h2",VLOOKUP(F17,'Appendix 3 Rules'!A8:$O$34,15)))+(IF(F17="h3",VLOOKUP(F17,'Appendix 3 Rules'!A8:$O$34,15)))+(IF(F17="i1",VLOOKUP(F17,'Appendix 3 Rules'!A8:$O$34,15)))+(IF(F17="i2",VLOOKUP(F17,'Appendix 3 Rules'!A8:$O$34,15)))+(IF(F17="j1",VLOOKUP(F17,'Appendix 3 Rules'!A8:$O$34,15)))+(IF(F17="j2",VLOOKUP(F17,'Appendix 3 Rules'!A8:$O$34,15)))+(IF(F17="k",VLOOKUP(F17,'Appendix 3 Rules'!A8:$O$34,15)))+(IF(F17="l1",VLOOKUP(F17,'Appendix 3 Rules'!A8:$O$34,15)))+(IF(F17="l2",VLOOKUP(F17,'Appendix 3 Rules'!A8:$O$34,15)))+(IF(F17="m1",VLOOKUP(F17,'Appendix 3 Rules'!A8:$O$34,15)))+(IF(F17="m2",VLOOKUP(F17,'Appendix 3 Rules'!A8:$O$34,15)))+(IF(F17="m3",VLOOKUP(F17,'Appendix 3 Rules'!A8:$O$34,15)))+(IF(F17="n",VLOOKUP(F17,'Appendix 3 Rules'!A8:$O$34,15)))+(IF(F17="o",VLOOKUP(F17,'Appendix 3 Rules'!A8:$O$34,15)))+(IF(F17="p",VLOOKUP(F17,'Appendix 3 Rules'!A8:$O$34,15)))+(IF(F17="q",VLOOKUP(F17,'Appendix 3 Rules'!A8:$O$34,15)))+(IF(F17="r",VLOOKUP(F17,'Appendix 3 Rules'!A8:$O$34,15)))+(IF(F17="s",VLOOKUP(F17,'Appendix 3 Rules'!A8:$O$34,15)))+(IF(F17="t",VLOOKUP(F17,'Appendix 3 Rules'!A8:$O$34,15)))+(IF(F17="u",VLOOKUP(F17,'Appendix 3 Rules'!A8:$O$34,15))))))</f>
        <v/>
      </c>
      <c r="I17" s="8"/>
      <c r="J17" s="13"/>
      <c r="K17" s="8"/>
      <c r="L17" s="13"/>
      <c r="M17" s="8"/>
      <c r="N17" s="13"/>
      <c r="O17" s="8"/>
      <c r="P17" s="13"/>
      <c r="Q17" s="8"/>
      <c r="R17" s="13"/>
      <c r="S17" s="8"/>
      <c r="T17" s="13"/>
      <c r="U17" s="8"/>
      <c r="V17" s="13"/>
      <c r="W17" s="8"/>
      <c r="X17" s="13"/>
      <c r="Y17" s="8"/>
      <c r="Z17" s="13"/>
      <c r="AA17" s="8"/>
      <c r="AB17" s="13"/>
      <c r="AC17" s="8"/>
      <c r="AD17" s="13"/>
      <c r="AE17" s="8"/>
      <c r="AF17" s="13"/>
      <c r="AG17" s="8"/>
      <c r="AH17" s="13"/>
      <c r="AI17" s="60"/>
      <c r="AK17" s="13" t="str">
        <f>IF(AND(F17&lt;&gt;"f",M17&lt;&gt;""),VLOOKUP(F17,'Appendix 3 Rules'!$A$1:$O$34,4,FALSE),"")</f>
        <v/>
      </c>
      <c r="AL17" s="13" t="str">
        <f>IF(Q17="","",VLOOKUP(F17,'Appendix 3 Rules'!$A$1:$N$34,6,FALSE))</f>
        <v/>
      </c>
      <c r="AM17" s="13" t="str">
        <f>IF(AND(F17="f",U17&lt;&gt;""),VLOOKUP(F17,'Appendix 3 Rules'!$A$1:$N$34,8,FALSE),"")</f>
        <v/>
      </c>
    </row>
    <row r="18" spans="1:39" ht="18" customHeight="1" x14ac:dyDescent="0.2">
      <c r="B18" s="75"/>
      <c r="C18" s="8"/>
      <c r="D18" s="15"/>
      <c r="E18" s="8"/>
      <c r="F18" s="8"/>
      <c r="G18" s="20" t="str">
        <f>IF(F18="","",SUMPRODUCT(IF(I18="",0,INDEX('Appendix 3 Rules'!$B$2:$B$18,MATCH(F18,'Appendix 3 Rules'!$A$2:$A$17))))+(IF(K18="",0,INDEX('Appendix 3 Rules'!$C$2:$C$18,MATCH(F18,'Appendix 3 Rules'!$A$2:$A$17))))+(IF(M18="",0,INDEX('Appendix 3 Rules'!$D$2:$D$18,MATCH(F18,'Appendix 3 Rules'!$A$2:$A$17))))+(IF(O18="",0,INDEX('Appendix 3 Rules'!$E$2:$E$18,MATCH(F18,'Appendix 3 Rules'!$A$2:$A$17))))+(IF(Q18="",0,INDEX('Appendix 3 Rules'!$F$2:$F$18,MATCH(F18,'Appendix 3 Rules'!$A$2:$A$17))))+(IF(S18="",0,INDEX('Appendix 3 Rules'!$G$2:$G$18,MATCH(F18,'Appendix 3 Rules'!$A$2:$A$17))))+(IF(U18="",0,INDEX('Appendix 3 Rules'!$H$2:$H$18,MATCH(F18,'Appendix 3 Rules'!$A$2:$A$17))))+(IF(W18="",0,INDEX('Appendix 3 Rules'!$I$2:$I$18,MATCH(F18,'Appendix 3 Rules'!$A$2:$A$17))))+(IF(Y18="",0,INDEX('Appendix 3 Rules'!$J$2:$J$18,MATCH(F18,'Appendix 3 Rules'!$A$2:$A$17))))+(IF(AA18="",0,INDEX('Appendix 3 Rules'!$K$2:$K$18,MATCH(F18,'Appendix 3 Rules'!$A$2:$A$17))))+(IF(AC18="",0,INDEX('Appendix 3 Rules'!$L$2:$L$18,MATCH(F18,'Appendix 3 Rules'!$A$2:$A$17))))+(IF(AE18="",0,INDEX('Appendix 3 Rules'!$M$2:$M$18,MATCH(F18,'Appendix 3 Rules'!$A$2:$A$17))))+(IF(AG18="",0,INDEX('Appendix 3 Rules'!$N$2:$N$18,MATCH(F18,'Appendix 3 Rules'!$A$2:$A$17))))+(IF(F18="gc1",VLOOKUP(F18,'Appendix 3 Rules'!A9:$O$34,15)))+(IF(F18="gc2",VLOOKUP(F18,'Appendix 3 Rules'!A9:$O$34,15)))+(IF(F18="gc3",VLOOKUP(F18,'Appendix 3 Rules'!A9:$O$34,15)))+(IF(F18="gr1",VLOOKUP(F18,'Appendix 3 Rules'!A9:$O$34,15)))+(IF(F18="gr2",VLOOKUP(F18,'Appendix 3 Rules'!A9:$O$34,15)))+(IF(F18="gr3",VLOOKUP(F18,'Appendix 3 Rules'!A9:$O$34,15)))+(IF(F18="h1",VLOOKUP(F18,'Appendix 3 Rules'!A9:$O$34,15)))+(IF(F18="h2",VLOOKUP(F18,'Appendix 3 Rules'!A9:$O$34,15)))+(IF(F18="h3",VLOOKUP(F18,'Appendix 3 Rules'!A9:$O$34,15)))+(IF(F18="i1",VLOOKUP(F18,'Appendix 3 Rules'!A9:$O$34,15)))+(IF(F18="i2",VLOOKUP(F18,'Appendix 3 Rules'!A9:$O$34,15)))+(IF(F18="j1",VLOOKUP(F18,'Appendix 3 Rules'!A9:$O$34,15)))+(IF(F18="j2",VLOOKUP(F18,'Appendix 3 Rules'!A9:$O$34,15)))+(IF(F18="k",VLOOKUP(F18,'Appendix 3 Rules'!A9:$O$34,15)))+(IF(F18="l1",VLOOKUP(F18,'Appendix 3 Rules'!A9:$O$34,15)))+(IF(F18="l2",VLOOKUP(F18,'Appendix 3 Rules'!A9:$O$34,15)))+(IF(F18="m1",VLOOKUP(F18,'Appendix 3 Rules'!A9:$O$34,15)))+(IF(F18="m2",VLOOKUP(F18,'Appendix 3 Rules'!A9:$O$34,15)))+(IF(F18="m3",VLOOKUP(F18,'Appendix 3 Rules'!A9:$O$34,15)))+(IF(F18="n",VLOOKUP(F18,'Appendix 3 Rules'!A9:$O$34,15)))+(IF(F18="o",VLOOKUP(F18,'Appendix 3 Rules'!A9:$O$34,15)))+(IF(F18="p",VLOOKUP(F18,'Appendix 3 Rules'!A9:$O$34,15)))+(IF(F18="q",VLOOKUP(F18,'Appendix 3 Rules'!A9:$O$34,15)))+(IF(F18="r",VLOOKUP(F18,'Appendix 3 Rules'!A9:$O$34,15)))+(IF(F18="s",VLOOKUP(F18,'Appendix 3 Rules'!A9:$O$34,15)))+(IF(F18="t",VLOOKUP(F18,'Appendix 3 Rules'!A9:$O$34,15)))+(IF(F18="u",VLOOKUP(F18,'Appendix 3 Rules'!A9:$O$34,15))))</f>
        <v/>
      </c>
      <c r="H18" s="80" t="str">
        <f>IF(F18="","",IF(OR(F18="d",F18="e",F18="gc1",F18="gc2",F18="gc3",F18="gr1",F18="gr2",F18="gr3",F18="h1",F18="h2",F18="h3",F18="i1",F18="i2",F18="j1",F18="j2",F18="k",F18="l1",F18="l2",F18="m1",F18="m2",F18="m3",F18="n",F18="o",F18="p",F18="q",F18="r",F18="s",F18="t",F18="u",F18="f"),MIN(G18,VLOOKUP(F18,'Appx 3 (Mass) Rules'!$A$1:$D$150,4,0)),MIN(G18,VLOOKUP(F18,'Appx 3 (Mass) Rules'!$A$1:$D$150,4,0),SUMPRODUCT(IF(I18="",0,INDEX('Appendix 3 Rules'!$B$2:$B$18,MATCH(F18,'Appendix 3 Rules'!$A$2:$A$17))))+(IF(K18="",0,INDEX('Appendix 3 Rules'!$C$2:$C$18,MATCH(F18,'Appendix 3 Rules'!$A$2:$A$17))))+(IF(M18="",0,INDEX('Appendix 3 Rules'!$D$2:$D$18,MATCH(F18,'Appendix 3 Rules'!$A$2:$A$17))))+(IF(O18="",0,INDEX('Appendix 3 Rules'!$E$2:$E$18,MATCH(F18,'Appendix 3 Rules'!$A$2:$A$17))))+(IF(Q18="",0,INDEX('Appendix 3 Rules'!$F$2:$F$18,MATCH(F18,'Appendix 3 Rules'!$A$2:$A$17))))+(IF(S18="",0,INDEX('Appendix 3 Rules'!$G$2:$G$18,MATCH(F18,'Appendix 3 Rules'!$A$2:$A$17))))+(IF(U18="",0,INDEX('Appendix 3 Rules'!$H$2:$H$18,MATCH(F18,'Appendix 3 Rules'!$A$2:$A$17))))+(IF(W18="",0,INDEX('Appendix 3 Rules'!$I$2:$I$18,MATCH(F18,'Appendix 3 Rules'!$A$2:$A$17))))+(IF(Y18="",0,INDEX('Appendix 3 Rules'!$J$2:$J$18,MATCH(F18,'Appendix 3 Rules'!$A$2:$A$17))))+(IF(AA18="",0,INDEX('Appendix 3 Rules'!$K$2:$K$18,MATCH(F18,'Appendix 3 Rules'!$A$2:$A$17))))+(IF(AC18="",0,INDEX('Appendix 3 Rules'!$L$2:$L$18,MATCH(F18,'Appendix 3 Rules'!$A$2:$A$17))))+(IF(AE18="",0,INDEX('Appendix 3 Rules'!$M$2:$M$18,MATCH(F18,'Appendix 3 Rules'!$A$2:$A$17))))+(IF(AG18="",0,INDEX('Appendix 3 Rules'!$N$2:$N$18,MATCH(F18,'Appendix 3 Rules'!$A$2:$A$17))))+(IF(F18="gc1",VLOOKUP(F18,'Appendix 3 Rules'!A9:$O$34,15)))+(IF(F18="gc2",VLOOKUP(F18,'Appendix 3 Rules'!A9:$O$34,15)))+(IF(F18="gc3",VLOOKUP(F18,'Appendix 3 Rules'!A9:$O$34,15)))+(IF(F18="gr1",VLOOKUP(F18,'Appendix 3 Rules'!A9:$O$34,15)))+(IF(F18="gr2",VLOOKUP(F18,'Appendix 3 Rules'!A9:$O$34,15)))+(IF(F18="gr3",VLOOKUP(F18,'Appendix 3 Rules'!A9:$O$34,15)))+(IF(F18="h1",VLOOKUP(F18,'Appendix 3 Rules'!A9:$O$34,15)))+(IF(F18="h2",VLOOKUP(F18,'Appendix 3 Rules'!A9:$O$34,15)))+(IF(F18="h3",VLOOKUP(F18,'Appendix 3 Rules'!A9:$O$34,15)))+(IF(F18="i1",VLOOKUP(F18,'Appendix 3 Rules'!A9:$O$34,15)))+(IF(F18="i2",VLOOKUP(F18,'Appendix 3 Rules'!A9:$O$34,15)))+(IF(F18="j1",VLOOKUP(F18,'Appendix 3 Rules'!A9:$O$34,15)))+(IF(F18="j2",VLOOKUP(F18,'Appendix 3 Rules'!A9:$O$34,15)))+(IF(F18="k",VLOOKUP(F18,'Appendix 3 Rules'!A9:$O$34,15)))+(IF(F18="l1",VLOOKUP(F18,'Appendix 3 Rules'!A9:$O$34,15)))+(IF(F18="l2",VLOOKUP(F18,'Appendix 3 Rules'!A9:$O$34,15)))+(IF(F18="m1",VLOOKUP(F18,'Appendix 3 Rules'!A9:$O$34,15)))+(IF(F18="m2",VLOOKUP(F18,'Appendix 3 Rules'!A9:$O$34,15)))+(IF(F18="m3",VLOOKUP(F18,'Appendix 3 Rules'!A9:$O$34,15)))+(IF(F18="n",VLOOKUP(F18,'Appendix 3 Rules'!A9:$O$34,15)))+(IF(F18="o",VLOOKUP(F18,'Appendix 3 Rules'!A9:$O$34,15)))+(IF(F18="p",VLOOKUP(F18,'Appendix 3 Rules'!A9:$O$34,15)))+(IF(F18="q",VLOOKUP(F18,'Appendix 3 Rules'!A9:$O$34,15)))+(IF(F18="r",VLOOKUP(F18,'Appendix 3 Rules'!A9:$O$34,15)))+(IF(F18="s",VLOOKUP(F18,'Appendix 3 Rules'!A9:$O$34,15)))+(IF(F18="t",VLOOKUP(F18,'Appendix 3 Rules'!A9:$O$34,15)))+(IF(F18="u",VLOOKUP(F18,'Appendix 3 Rules'!A9:$O$34,15))))))</f>
        <v/>
      </c>
      <c r="I18" s="8"/>
      <c r="J18" s="13"/>
      <c r="K18" s="8"/>
      <c r="L18" s="13"/>
      <c r="M18" s="8"/>
      <c r="N18" s="13"/>
      <c r="O18" s="8"/>
      <c r="P18" s="13"/>
      <c r="Q18" s="8"/>
      <c r="R18" s="13"/>
      <c r="S18" s="8"/>
      <c r="T18" s="13"/>
      <c r="U18" s="8"/>
      <c r="V18" s="13"/>
      <c r="W18" s="8"/>
      <c r="X18" s="13"/>
      <c r="Y18" s="8"/>
      <c r="Z18" s="13"/>
      <c r="AA18" s="8"/>
      <c r="AB18" s="13"/>
      <c r="AC18" s="8"/>
      <c r="AD18" s="13"/>
      <c r="AE18" s="8"/>
      <c r="AF18" s="13"/>
      <c r="AG18" s="8"/>
      <c r="AH18" s="13"/>
      <c r="AI18" s="60"/>
      <c r="AK18" s="13" t="str">
        <f>IF(AND(F18&lt;&gt;"f",M18&lt;&gt;""),VLOOKUP(F18,'Appendix 3 Rules'!$A$1:$O$34,4,FALSE),"")</f>
        <v/>
      </c>
      <c r="AL18" s="13" t="str">
        <f>IF(Q18="","",VLOOKUP(F18,'Appendix 3 Rules'!$A$1:$N$34,6,FALSE))</f>
        <v/>
      </c>
      <c r="AM18" s="13" t="str">
        <f>IF(AND(F18="f",U18&lt;&gt;""),VLOOKUP(F18,'Appendix 3 Rules'!$A$1:$N$34,8,FALSE),"")</f>
        <v/>
      </c>
    </row>
    <row r="19" spans="1:39" ht="18" customHeight="1" x14ac:dyDescent="0.2">
      <c r="B19" s="75"/>
      <c r="C19" s="8"/>
      <c r="D19" s="15"/>
      <c r="E19" s="8"/>
      <c r="F19" s="8"/>
      <c r="G19" s="20" t="str">
        <f>IF(F19="","",SUMPRODUCT(IF(I19="",0,INDEX('Appendix 3 Rules'!$B$2:$B$18,MATCH(F19,'Appendix 3 Rules'!$A$2:$A$17))))+(IF(K19="",0,INDEX('Appendix 3 Rules'!$C$2:$C$18,MATCH(F19,'Appendix 3 Rules'!$A$2:$A$17))))+(IF(M19="",0,INDEX('Appendix 3 Rules'!$D$2:$D$18,MATCH(F19,'Appendix 3 Rules'!$A$2:$A$17))))+(IF(O19="",0,INDEX('Appendix 3 Rules'!$E$2:$E$18,MATCH(F19,'Appendix 3 Rules'!$A$2:$A$17))))+(IF(Q19="",0,INDEX('Appendix 3 Rules'!$F$2:$F$18,MATCH(F19,'Appendix 3 Rules'!$A$2:$A$17))))+(IF(S19="",0,INDEX('Appendix 3 Rules'!$G$2:$G$18,MATCH(F19,'Appendix 3 Rules'!$A$2:$A$17))))+(IF(U19="",0,INDEX('Appendix 3 Rules'!$H$2:$H$18,MATCH(F19,'Appendix 3 Rules'!$A$2:$A$17))))+(IF(W19="",0,INDEX('Appendix 3 Rules'!$I$2:$I$18,MATCH(F19,'Appendix 3 Rules'!$A$2:$A$17))))+(IF(Y19="",0,INDEX('Appendix 3 Rules'!$J$2:$J$18,MATCH(F19,'Appendix 3 Rules'!$A$2:$A$17))))+(IF(AA19="",0,INDEX('Appendix 3 Rules'!$K$2:$K$18,MATCH(F19,'Appendix 3 Rules'!$A$2:$A$17))))+(IF(AC19="",0,INDEX('Appendix 3 Rules'!$L$2:$L$18,MATCH(F19,'Appendix 3 Rules'!$A$2:$A$17))))+(IF(AE19="",0,INDEX('Appendix 3 Rules'!$M$2:$M$18,MATCH(F19,'Appendix 3 Rules'!$A$2:$A$17))))+(IF(AG19="",0,INDEX('Appendix 3 Rules'!$N$2:$N$18,MATCH(F19,'Appendix 3 Rules'!$A$2:$A$17))))+(IF(F19="gc1",VLOOKUP(F19,'Appendix 3 Rules'!A10:$O$34,15)))+(IF(F19="gc2",VLOOKUP(F19,'Appendix 3 Rules'!A10:$O$34,15)))+(IF(F19="gc3",VLOOKUP(F19,'Appendix 3 Rules'!A10:$O$34,15)))+(IF(F19="gr1",VLOOKUP(F19,'Appendix 3 Rules'!A10:$O$34,15)))+(IF(F19="gr2",VLOOKUP(F19,'Appendix 3 Rules'!A10:$O$34,15)))+(IF(F19="gr3",VLOOKUP(F19,'Appendix 3 Rules'!A10:$O$34,15)))+(IF(F19="h1",VLOOKUP(F19,'Appendix 3 Rules'!A10:$O$34,15)))+(IF(F19="h2",VLOOKUP(F19,'Appendix 3 Rules'!A10:$O$34,15)))+(IF(F19="h3",VLOOKUP(F19,'Appendix 3 Rules'!A10:$O$34,15)))+(IF(F19="i1",VLOOKUP(F19,'Appendix 3 Rules'!A10:$O$34,15)))+(IF(F19="i2",VLOOKUP(F19,'Appendix 3 Rules'!A10:$O$34,15)))+(IF(F19="j1",VLOOKUP(F19,'Appendix 3 Rules'!A10:$O$34,15)))+(IF(F19="j2",VLOOKUP(F19,'Appendix 3 Rules'!A10:$O$34,15)))+(IF(F19="k",VLOOKUP(F19,'Appendix 3 Rules'!A10:$O$34,15)))+(IF(F19="l1",VLOOKUP(F19,'Appendix 3 Rules'!A10:$O$34,15)))+(IF(F19="l2",VLOOKUP(F19,'Appendix 3 Rules'!A10:$O$34,15)))+(IF(F19="m1",VLOOKUP(F19,'Appendix 3 Rules'!A10:$O$34,15)))+(IF(F19="m2",VLOOKUP(F19,'Appendix 3 Rules'!A10:$O$34,15)))+(IF(F19="m3",VLOOKUP(F19,'Appendix 3 Rules'!A10:$O$34,15)))+(IF(F19="n",VLOOKUP(F19,'Appendix 3 Rules'!A10:$O$34,15)))+(IF(F19="o",VLOOKUP(F19,'Appendix 3 Rules'!A10:$O$34,15)))+(IF(F19="p",VLOOKUP(F19,'Appendix 3 Rules'!A10:$O$34,15)))+(IF(F19="q",VLOOKUP(F19,'Appendix 3 Rules'!A10:$O$34,15)))+(IF(F19="r",VLOOKUP(F19,'Appendix 3 Rules'!A10:$O$34,15)))+(IF(F19="s",VLOOKUP(F19,'Appendix 3 Rules'!A10:$O$34,15)))+(IF(F19="t",VLOOKUP(F19,'Appendix 3 Rules'!A10:$O$34,15)))+(IF(F19="u",VLOOKUP(F19,'Appendix 3 Rules'!A10:$O$34,15))))</f>
        <v/>
      </c>
      <c r="H19" s="80" t="str">
        <f>IF(F19="","",IF(OR(F19="d",F19="e",F19="gc1",F19="gc2",F19="gc3",F19="gr1",F19="gr2",F19="gr3",F19="h1",F19="h2",F19="h3",F19="i1",F19="i2",F19="j1",F19="j2",F19="k",F19="l1",F19="l2",F19="m1",F19="m2",F19="m3",F19="n",F19="o",F19="p",F19="q",F19="r",F19="s",F19="t",F19="u",F19="f"),MIN(G19,VLOOKUP(F19,'Appx 3 (Mass) Rules'!$A$1:$D$150,4,0)),MIN(G19,VLOOKUP(F19,'Appx 3 (Mass) Rules'!$A$1:$D$150,4,0),SUMPRODUCT(IF(I19="",0,INDEX('Appendix 3 Rules'!$B$2:$B$18,MATCH(F19,'Appendix 3 Rules'!$A$2:$A$17))))+(IF(K19="",0,INDEX('Appendix 3 Rules'!$C$2:$C$18,MATCH(F19,'Appendix 3 Rules'!$A$2:$A$17))))+(IF(M19="",0,INDEX('Appendix 3 Rules'!$D$2:$D$18,MATCH(F19,'Appendix 3 Rules'!$A$2:$A$17))))+(IF(O19="",0,INDEX('Appendix 3 Rules'!$E$2:$E$18,MATCH(F19,'Appendix 3 Rules'!$A$2:$A$17))))+(IF(Q19="",0,INDEX('Appendix 3 Rules'!$F$2:$F$18,MATCH(F19,'Appendix 3 Rules'!$A$2:$A$17))))+(IF(S19="",0,INDEX('Appendix 3 Rules'!$G$2:$G$18,MATCH(F19,'Appendix 3 Rules'!$A$2:$A$17))))+(IF(U19="",0,INDEX('Appendix 3 Rules'!$H$2:$H$18,MATCH(F19,'Appendix 3 Rules'!$A$2:$A$17))))+(IF(W19="",0,INDEX('Appendix 3 Rules'!$I$2:$I$18,MATCH(F19,'Appendix 3 Rules'!$A$2:$A$17))))+(IF(Y19="",0,INDEX('Appendix 3 Rules'!$J$2:$J$18,MATCH(F19,'Appendix 3 Rules'!$A$2:$A$17))))+(IF(AA19="",0,INDEX('Appendix 3 Rules'!$K$2:$K$18,MATCH(F19,'Appendix 3 Rules'!$A$2:$A$17))))+(IF(AC19="",0,INDEX('Appendix 3 Rules'!$L$2:$L$18,MATCH(F19,'Appendix 3 Rules'!$A$2:$A$17))))+(IF(AE19="",0,INDEX('Appendix 3 Rules'!$M$2:$M$18,MATCH(F19,'Appendix 3 Rules'!$A$2:$A$17))))+(IF(AG19="",0,INDEX('Appendix 3 Rules'!$N$2:$N$18,MATCH(F19,'Appendix 3 Rules'!$A$2:$A$17))))+(IF(F19="gc1",VLOOKUP(F19,'Appendix 3 Rules'!A10:$O$34,15)))+(IF(F19="gc2",VLOOKUP(F19,'Appendix 3 Rules'!A10:$O$34,15)))+(IF(F19="gc3",VLOOKUP(F19,'Appendix 3 Rules'!A10:$O$34,15)))+(IF(F19="gr1",VLOOKUP(F19,'Appendix 3 Rules'!A10:$O$34,15)))+(IF(F19="gr2",VLOOKUP(F19,'Appendix 3 Rules'!A10:$O$34,15)))+(IF(F19="gr3",VLOOKUP(F19,'Appendix 3 Rules'!A10:$O$34,15)))+(IF(F19="h1",VLOOKUP(F19,'Appendix 3 Rules'!A10:$O$34,15)))+(IF(F19="h2",VLOOKUP(F19,'Appendix 3 Rules'!A10:$O$34,15)))+(IF(F19="h3",VLOOKUP(F19,'Appendix 3 Rules'!A10:$O$34,15)))+(IF(F19="i1",VLOOKUP(F19,'Appendix 3 Rules'!A10:$O$34,15)))+(IF(F19="i2",VLOOKUP(F19,'Appendix 3 Rules'!A10:$O$34,15)))+(IF(F19="j1",VLOOKUP(F19,'Appendix 3 Rules'!A10:$O$34,15)))+(IF(F19="j2",VLOOKUP(F19,'Appendix 3 Rules'!A10:$O$34,15)))+(IF(F19="k",VLOOKUP(F19,'Appendix 3 Rules'!A10:$O$34,15)))+(IF(F19="l1",VLOOKUP(F19,'Appendix 3 Rules'!A10:$O$34,15)))+(IF(F19="l2",VLOOKUP(F19,'Appendix 3 Rules'!A10:$O$34,15)))+(IF(F19="m1",VLOOKUP(F19,'Appendix 3 Rules'!A10:$O$34,15)))+(IF(F19="m2",VLOOKUP(F19,'Appendix 3 Rules'!A10:$O$34,15)))+(IF(F19="m3",VLOOKUP(F19,'Appendix 3 Rules'!A10:$O$34,15)))+(IF(F19="n",VLOOKUP(F19,'Appendix 3 Rules'!A10:$O$34,15)))+(IF(F19="o",VLOOKUP(F19,'Appendix 3 Rules'!A10:$O$34,15)))+(IF(F19="p",VLOOKUP(F19,'Appendix 3 Rules'!A10:$O$34,15)))+(IF(F19="q",VLOOKUP(F19,'Appendix 3 Rules'!A10:$O$34,15)))+(IF(F19="r",VLOOKUP(F19,'Appendix 3 Rules'!A10:$O$34,15)))+(IF(F19="s",VLOOKUP(F19,'Appendix 3 Rules'!A10:$O$34,15)))+(IF(F19="t",VLOOKUP(F19,'Appendix 3 Rules'!A10:$O$34,15)))+(IF(F19="u",VLOOKUP(F19,'Appendix 3 Rules'!A10:$O$34,15))))))</f>
        <v/>
      </c>
      <c r="I19" s="8"/>
      <c r="J19" s="13"/>
      <c r="K19" s="8"/>
      <c r="L19" s="13"/>
      <c r="M19" s="8"/>
      <c r="N19" s="13"/>
      <c r="O19" s="8"/>
      <c r="P19" s="13"/>
      <c r="Q19" s="8"/>
      <c r="R19" s="13"/>
      <c r="S19" s="8"/>
      <c r="T19" s="13"/>
      <c r="U19" s="8"/>
      <c r="V19" s="13"/>
      <c r="W19" s="8"/>
      <c r="X19" s="13"/>
      <c r="Y19" s="8"/>
      <c r="Z19" s="13"/>
      <c r="AA19" s="8"/>
      <c r="AB19" s="13"/>
      <c r="AC19" s="8"/>
      <c r="AD19" s="13"/>
      <c r="AE19" s="8"/>
      <c r="AF19" s="13"/>
      <c r="AG19" s="8"/>
      <c r="AH19" s="13"/>
      <c r="AI19" s="60"/>
      <c r="AK19" s="13" t="str">
        <f>IF(AND(F19&lt;&gt;"f",M19&lt;&gt;""),VLOOKUP(F19,'Appendix 3 Rules'!$A$1:$O$34,4,FALSE),"")</f>
        <v/>
      </c>
      <c r="AL19" s="13" t="str">
        <f>IF(Q19="","",VLOOKUP(F19,'Appendix 3 Rules'!$A$1:$N$34,6,FALSE))</f>
        <v/>
      </c>
      <c r="AM19" s="13" t="str">
        <f>IF(AND(F19="f",U19&lt;&gt;""),VLOOKUP(F19,'Appendix 3 Rules'!$A$1:$N$34,8,FALSE),"")</f>
        <v/>
      </c>
    </row>
    <row r="20" spans="1:39" ht="18" customHeight="1" x14ac:dyDescent="0.2">
      <c r="B20" s="75"/>
      <c r="C20" s="8"/>
      <c r="D20" s="15"/>
      <c r="E20" s="8"/>
      <c r="F20" s="8"/>
      <c r="G20" s="20" t="str">
        <f>IF(F20="","",SUMPRODUCT(IF(I20="",0,INDEX('Appendix 3 Rules'!$B$2:$B$18,MATCH(F20,'Appendix 3 Rules'!$A$2:$A$17))))+(IF(K20="",0,INDEX('Appendix 3 Rules'!$C$2:$C$18,MATCH(F20,'Appendix 3 Rules'!$A$2:$A$17))))+(IF(M20="",0,INDEX('Appendix 3 Rules'!$D$2:$D$18,MATCH(F20,'Appendix 3 Rules'!$A$2:$A$17))))+(IF(O20="",0,INDEX('Appendix 3 Rules'!$E$2:$E$18,MATCH(F20,'Appendix 3 Rules'!$A$2:$A$17))))+(IF(Q20="",0,INDEX('Appendix 3 Rules'!$F$2:$F$18,MATCH(F20,'Appendix 3 Rules'!$A$2:$A$17))))+(IF(S20="",0,INDEX('Appendix 3 Rules'!$G$2:$G$18,MATCH(F20,'Appendix 3 Rules'!$A$2:$A$17))))+(IF(U20="",0,INDEX('Appendix 3 Rules'!$H$2:$H$18,MATCH(F20,'Appendix 3 Rules'!$A$2:$A$17))))+(IF(W20="",0,INDEX('Appendix 3 Rules'!$I$2:$I$18,MATCH(F20,'Appendix 3 Rules'!$A$2:$A$17))))+(IF(Y20="",0,INDEX('Appendix 3 Rules'!$J$2:$J$18,MATCH(F20,'Appendix 3 Rules'!$A$2:$A$17))))+(IF(AA20="",0,INDEX('Appendix 3 Rules'!$K$2:$K$18,MATCH(F20,'Appendix 3 Rules'!$A$2:$A$17))))+(IF(AC20="",0,INDEX('Appendix 3 Rules'!$L$2:$L$18,MATCH(F20,'Appendix 3 Rules'!$A$2:$A$17))))+(IF(AE20="",0,INDEX('Appendix 3 Rules'!$M$2:$M$18,MATCH(F20,'Appendix 3 Rules'!$A$2:$A$17))))+(IF(AG20="",0,INDEX('Appendix 3 Rules'!$N$2:$N$18,MATCH(F20,'Appendix 3 Rules'!$A$2:$A$17))))+(IF(F20="gc1",VLOOKUP(F20,'Appendix 3 Rules'!A11:$O$34,15)))+(IF(F20="gc2",VLOOKUP(F20,'Appendix 3 Rules'!A11:$O$34,15)))+(IF(F20="gc3",VLOOKUP(F20,'Appendix 3 Rules'!A11:$O$34,15)))+(IF(F20="gr1",VLOOKUP(F20,'Appendix 3 Rules'!A11:$O$34,15)))+(IF(F20="gr2",VLOOKUP(F20,'Appendix 3 Rules'!A11:$O$34,15)))+(IF(F20="gr3",VLOOKUP(F20,'Appendix 3 Rules'!A11:$O$34,15)))+(IF(F20="h1",VLOOKUP(F20,'Appendix 3 Rules'!A11:$O$34,15)))+(IF(F20="h2",VLOOKUP(F20,'Appendix 3 Rules'!A11:$O$34,15)))+(IF(F20="h3",VLOOKUP(F20,'Appendix 3 Rules'!A11:$O$34,15)))+(IF(F20="i1",VLOOKUP(F20,'Appendix 3 Rules'!A11:$O$34,15)))+(IF(F20="i2",VLOOKUP(F20,'Appendix 3 Rules'!A11:$O$34,15)))+(IF(F20="j1",VLOOKUP(F20,'Appendix 3 Rules'!A11:$O$34,15)))+(IF(F20="j2",VLOOKUP(F20,'Appendix 3 Rules'!A11:$O$34,15)))+(IF(F20="k",VLOOKUP(F20,'Appendix 3 Rules'!A11:$O$34,15)))+(IF(F20="l1",VLOOKUP(F20,'Appendix 3 Rules'!A11:$O$34,15)))+(IF(F20="l2",VLOOKUP(F20,'Appendix 3 Rules'!A11:$O$34,15)))+(IF(F20="m1",VLOOKUP(F20,'Appendix 3 Rules'!A11:$O$34,15)))+(IF(F20="m2",VLOOKUP(F20,'Appendix 3 Rules'!A11:$O$34,15)))+(IF(F20="m3",VLOOKUP(F20,'Appendix 3 Rules'!A11:$O$34,15)))+(IF(F20="n",VLOOKUP(F20,'Appendix 3 Rules'!A11:$O$34,15)))+(IF(F20="o",VLOOKUP(F20,'Appendix 3 Rules'!A11:$O$34,15)))+(IF(F20="p",VLOOKUP(F20,'Appendix 3 Rules'!A11:$O$34,15)))+(IF(F20="q",VLOOKUP(F20,'Appendix 3 Rules'!A11:$O$34,15)))+(IF(F20="r",VLOOKUP(F20,'Appendix 3 Rules'!A11:$O$34,15)))+(IF(F20="s",VLOOKUP(F20,'Appendix 3 Rules'!A11:$O$34,15)))+(IF(F20="t",VLOOKUP(F20,'Appendix 3 Rules'!A11:$O$34,15)))+(IF(F20="u",VLOOKUP(F20,'Appendix 3 Rules'!A11:$O$34,15))))</f>
        <v/>
      </c>
      <c r="H20" s="80" t="str">
        <f>IF(F20="","",IF(OR(F20="d",F20="e",F20="gc1",F20="gc2",F20="gc3",F20="gr1",F20="gr2",F20="gr3",F20="h1",F20="h2",F20="h3",F20="i1",F20="i2",F20="j1",F20="j2",F20="k",F20="l1",F20="l2",F20="m1",F20="m2",F20="m3",F20="n",F20="o",F20="p",F20="q",F20="r",F20="s",F20="t",F20="u",F20="f"),MIN(G20,VLOOKUP(F20,'Appx 3 (Mass) Rules'!$A$1:$D$150,4,0)),MIN(G20,VLOOKUP(F20,'Appx 3 (Mass) Rules'!$A$1:$D$150,4,0),SUMPRODUCT(IF(I20="",0,INDEX('Appendix 3 Rules'!$B$2:$B$18,MATCH(F20,'Appendix 3 Rules'!$A$2:$A$17))))+(IF(K20="",0,INDEX('Appendix 3 Rules'!$C$2:$C$18,MATCH(F20,'Appendix 3 Rules'!$A$2:$A$17))))+(IF(M20="",0,INDEX('Appendix 3 Rules'!$D$2:$D$18,MATCH(F20,'Appendix 3 Rules'!$A$2:$A$17))))+(IF(O20="",0,INDEX('Appendix 3 Rules'!$E$2:$E$18,MATCH(F20,'Appendix 3 Rules'!$A$2:$A$17))))+(IF(Q20="",0,INDEX('Appendix 3 Rules'!$F$2:$F$18,MATCH(F20,'Appendix 3 Rules'!$A$2:$A$17))))+(IF(S20="",0,INDEX('Appendix 3 Rules'!$G$2:$G$18,MATCH(F20,'Appendix 3 Rules'!$A$2:$A$17))))+(IF(U20="",0,INDEX('Appendix 3 Rules'!$H$2:$H$18,MATCH(F20,'Appendix 3 Rules'!$A$2:$A$17))))+(IF(W20="",0,INDEX('Appendix 3 Rules'!$I$2:$I$18,MATCH(F20,'Appendix 3 Rules'!$A$2:$A$17))))+(IF(Y20="",0,INDEX('Appendix 3 Rules'!$J$2:$J$18,MATCH(F20,'Appendix 3 Rules'!$A$2:$A$17))))+(IF(AA20="",0,INDEX('Appendix 3 Rules'!$K$2:$K$18,MATCH(F20,'Appendix 3 Rules'!$A$2:$A$17))))+(IF(AC20="",0,INDEX('Appendix 3 Rules'!$L$2:$L$18,MATCH(F20,'Appendix 3 Rules'!$A$2:$A$17))))+(IF(AE20="",0,INDEX('Appendix 3 Rules'!$M$2:$M$18,MATCH(F20,'Appendix 3 Rules'!$A$2:$A$17))))+(IF(AG20="",0,INDEX('Appendix 3 Rules'!$N$2:$N$18,MATCH(F20,'Appendix 3 Rules'!$A$2:$A$17))))+(IF(F20="gc1",VLOOKUP(F20,'Appendix 3 Rules'!A11:$O$34,15)))+(IF(F20="gc2",VLOOKUP(F20,'Appendix 3 Rules'!A11:$O$34,15)))+(IF(F20="gc3",VLOOKUP(F20,'Appendix 3 Rules'!A11:$O$34,15)))+(IF(F20="gr1",VLOOKUP(F20,'Appendix 3 Rules'!A11:$O$34,15)))+(IF(F20="gr2",VLOOKUP(F20,'Appendix 3 Rules'!A11:$O$34,15)))+(IF(F20="gr3",VLOOKUP(F20,'Appendix 3 Rules'!A11:$O$34,15)))+(IF(F20="h1",VLOOKUP(F20,'Appendix 3 Rules'!A11:$O$34,15)))+(IF(F20="h2",VLOOKUP(F20,'Appendix 3 Rules'!A11:$O$34,15)))+(IF(F20="h3",VLOOKUP(F20,'Appendix 3 Rules'!A11:$O$34,15)))+(IF(F20="i1",VLOOKUP(F20,'Appendix 3 Rules'!A11:$O$34,15)))+(IF(F20="i2",VLOOKUP(F20,'Appendix 3 Rules'!A11:$O$34,15)))+(IF(F20="j1",VLOOKUP(F20,'Appendix 3 Rules'!A11:$O$34,15)))+(IF(F20="j2",VLOOKUP(F20,'Appendix 3 Rules'!A11:$O$34,15)))+(IF(F20="k",VLOOKUP(F20,'Appendix 3 Rules'!A11:$O$34,15)))+(IF(F20="l1",VLOOKUP(F20,'Appendix 3 Rules'!A11:$O$34,15)))+(IF(F20="l2",VLOOKUP(F20,'Appendix 3 Rules'!A11:$O$34,15)))+(IF(F20="m1",VLOOKUP(F20,'Appendix 3 Rules'!A11:$O$34,15)))+(IF(F20="m2",VLOOKUP(F20,'Appendix 3 Rules'!A11:$O$34,15)))+(IF(F20="m3",VLOOKUP(F20,'Appendix 3 Rules'!A11:$O$34,15)))+(IF(F20="n",VLOOKUP(F20,'Appendix 3 Rules'!A11:$O$34,15)))+(IF(F20="o",VLOOKUP(F20,'Appendix 3 Rules'!A11:$O$34,15)))+(IF(F20="p",VLOOKUP(F20,'Appendix 3 Rules'!A11:$O$34,15)))+(IF(F20="q",VLOOKUP(F20,'Appendix 3 Rules'!A11:$O$34,15)))+(IF(F20="r",VLOOKUP(F20,'Appendix 3 Rules'!A11:$O$34,15)))+(IF(F20="s",VLOOKUP(F20,'Appendix 3 Rules'!A11:$O$34,15)))+(IF(F20="t",VLOOKUP(F20,'Appendix 3 Rules'!A11:$O$34,15)))+(IF(F20="u",VLOOKUP(F20,'Appendix 3 Rules'!A11:$O$34,15))))))</f>
        <v/>
      </c>
      <c r="I20" s="8"/>
      <c r="J20" s="13"/>
      <c r="K20" s="8"/>
      <c r="L20" s="13"/>
      <c r="M20" s="8"/>
      <c r="N20" s="13"/>
      <c r="O20" s="8"/>
      <c r="P20" s="13"/>
      <c r="Q20" s="8"/>
      <c r="R20" s="13"/>
      <c r="S20" s="8"/>
      <c r="T20" s="13"/>
      <c r="U20" s="8"/>
      <c r="V20" s="13"/>
      <c r="W20" s="8"/>
      <c r="X20" s="13"/>
      <c r="Y20" s="8"/>
      <c r="Z20" s="13"/>
      <c r="AA20" s="8"/>
      <c r="AB20" s="13"/>
      <c r="AC20" s="8"/>
      <c r="AD20" s="13"/>
      <c r="AE20" s="8"/>
      <c r="AF20" s="13"/>
      <c r="AG20" s="8"/>
      <c r="AH20" s="13"/>
      <c r="AI20" s="60"/>
      <c r="AK20" s="13" t="str">
        <f>IF(AND(F20&lt;&gt;"f",M20&lt;&gt;""),VLOOKUP(F20,'Appendix 3 Rules'!$A$1:$O$34,4,FALSE),"")</f>
        <v/>
      </c>
      <c r="AL20" s="13" t="str">
        <f>IF(Q20="","",VLOOKUP(F20,'Appendix 3 Rules'!$A$1:$N$34,6,FALSE))</f>
        <v/>
      </c>
      <c r="AM20" s="13" t="str">
        <f>IF(AND(F20="f",U20&lt;&gt;""),VLOOKUP(F20,'Appendix 3 Rules'!$A$1:$N$34,8,FALSE),"")</f>
        <v/>
      </c>
    </row>
    <row r="21" spans="1:39" ht="18" customHeight="1" x14ac:dyDescent="0.2">
      <c r="B21" s="75"/>
      <c r="C21" s="8"/>
      <c r="D21" s="15"/>
      <c r="E21" s="8"/>
      <c r="F21" s="8"/>
      <c r="G21" s="20" t="str">
        <f>IF(F21="","",SUMPRODUCT(IF(I21="",0,INDEX('Appendix 3 Rules'!$B$2:$B$18,MATCH(F21,'Appendix 3 Rules'!$A$2:$A$17))))+(IF(K21="",0,INDEX('Appendix 3 Rules'!$C$2:$C$18,MATCH(F21,'Appendix 3 Rules'!$A$2:$A$17))))+(IF(M21="",0,INDEX('Appendix 3 Rules'!$D$2:$D$18,MATCH(F21,'Appendix 3 Rules'!$A$2:$A$17))))+(IF(O21="",0,INDEX('Appendix 3 Rules'!$E$2:$E$18,MATCH(F21,'Appendix 3 Rules'!$A$2:$A$17))))+(IF(Q21="",0,INDEX('Appendix 3 Rules'!$F$2:$F$18,MATCH(F21,'Appendix 3 Rules'!$A$2:$A$17))))+(IF(S21="",0,INDEX('Appendix 3 Rules'!$G$2:$G$18,MATCH(F21,'Appendix 3 Rules'!$A$2:$A$17))))+(IF(U21="",0,INDEX('Appendix 3 Rules'!$H$2:$H$18,MATCH(F21,'Appendix 3 Rules'!$A$2:$A$17))))+(IF(W21="",0,INDEX('Appendix 3 Rules'!$I$2:$I$18,MATCH(F21,'Appendix 3 Rules'!$A$2:$A$17))))+(IF(Y21="",0,INDEX('Appendix 3 Rules'!$J$2:$J$18,MATCH(F21,'Appendix 3 Rules'!$A$2:$A$17))))+(IF(AA21="",0,INDEX('Appendix 3 Rules'!$K$2:$K$18,MATCH(F21,'Appendix 3 Rules'!$A$2:$A$17))))+(IF(AC21="",0,INDEX('Appendix 3 Rules'!$L$2:$L$18,MATCH(F21,'Appendix 3 Rules'!$A$2:$A$17))))+(IF(AE21="",0,INDEX('Appendix 3 Rules'!$M$2:$M$18,MATCH(F21,'Appendix 3 Rules'!$A$2:$A$17))))+(IF(AG21="",0,INDEX('Appendix 3 Rules'!$N$2:$N$18,MATCH(F21,'Appendix 3 Rules'!$A$2:$A$17))))+(IF(F21="gc1",VLOOKUP(F21,'Appendix 3 Rules'!A12:$O$34,15)))+(IF(F21="gc2",VLOOKUP(F21,'Appendix 3 Rules'!A12:$O$34,15)))+(IF(F21="gc3",VLOOKUP(F21,'Appendix 3 Rules'!A12:$O$34,15)))+(IF(F21="gr1",VLOOKUP(F21,'Appendix 3 Rules'!A12:$O$34,15)))+(IF(F21="gr2",VLOOKUP(F21,'Appendix 3 Rules'!A12:$O$34,15)))+(IF(F21="gr3",VLOOKUP(F21,'Appendix 3 Rules'!A12:$O$34,15)))+(IF(F21="h1",VLOOKUP(F21,'Appendix 3 Rules'!A12:$O$34,15)))+(IF(F21="h2",VLOOKUP(F21,'Appendix 3 Rules'!A12:$O$34,15)))+(IF(F21="h3",VLOOKUP(F21,'Appendix 3 Rules'!A12:$O$34,15)))+(IF(F21="i1",VLOOKUP(F21,'Appendix 3 Rules'!A12:$O$34,15)))+(IF(F21="i2",VLOOKUP(F21,'Appendix 3 Rules'!A12:$O$34,15)))+(IF(F21="j1",VLOOKUP(F21,'Appendix 3 Rules'!A12:$O$34,15)))+(IF(F21="j2",VLOOKUP(F21,'Appendix 3 Rules'!A12:$O$34,15)))+(IF(F21="k",VLOOKUP(F21,'Appendix 3 Rules'!A12:$O$34,15)))+(IF(F21="l1",VLOOKUP(F21,'Appendix 3 Rules'!A12:$O$34,15)))+(IF(F21="l2",VLOOKUP(F21,'Appendix 3 Rules'!A12:$O$34,15)))+(IF(F21="m1",VLOOKUP(F21,'Appendix 3 Rules'!A12:$O$34,15)))+(IF(F21="m2",VLOOKUP(F21,'Appendix 3 Rules'!A12:$O$34,15)))+(IF(F21="m3",VLOOKUP(F21,'Appendix 3 Rules'!A12:$O$34,15)))+(IF(F21="n",VLOOKUP(F21,'Appendix 3 Rules'!A12:$O$34,15)))+(IF(F21="o",VLOOKUP(F21,'Appendix 3 Rules'!A12:$O$34,15)))+(IF(F21="p",VLOOKUP(F21,'Appendix 3 Rules'!A12:$O$34,15)))+(IF(F21="q",VLOOKUP(F21,'Appendix 3 Rules'!A12:$O$34,15)))+(IF(F21="r",VLOOKUP(F21,'Appendix 3 Rules'!A12:$O$34,15)))+(IF(F21="s",VLOOKUP(F21,'Appendix 3 Rules'!A12:$O$34,15)))+(IF(F21="t",VLOOKUP(F21,'Appendix 3 Rules'!A12:$O$34,15)))+(IF(F21="u",VLOOKUP(F21,'Appendix 3 Rules'!A12:$O$34,15))))</f>
        <v/>
      </c>
      <c r="H21" s="80" t="str">
        <f>IF(F21="","",IF(OR(F21="d",F21="e",F21="gc1",F21="gc2",F21="gc3",F21="gr1",F21="gr2",F21="gr3",F21="h1",F21="h2",F21="h3",F21="i1",F21="i2",F21="j1",F21="j2",F21="k",F21="l1",F21="l2",F21="m1",F21="m2",F21="m3",F21="n",F21="o",F21="p",F21="q",F21="r",F21="s",F21="t",F21="u",F21="f"),MIN(G21,VLOOKUP(F21,'Appx 3 (Mass) Rules'!$A$1:$D$150,4,0)),MIN(G21,VLOOKUP(F21,'Appx 3 (Mass) Rules'!$A$1:$D$150,4,0),SUMPRODUCT(IF(I21="",0,INDEX('Appendix 3 Rules'!$B$2:$B$18,MATCH(F21,'Appendix 3 Rules'!$A$2:$A$17))))+(IF(K21="",0,INDEX('Appendix 3 Rules'!$C$2:$C$18,MATCH(F21,'Appendix 3 Rules'!$A$2:$A$17))))+(IF(M21="",0,INDEX('Appendix 3 Rules'!$D$2:$D$18,MATCH(F21,'Appendix 3 Rules'!$A$2:$A$17))))+(IF(O21="",0,INDEX('Appendix 3 Rules'!$E$2:$E$18,MATCH(F21,'Appendix 3 Rules'!$A$2:$A$17))))+(IF(Q21="",0,INDEX('Appendix 3 Rules'!$F$2:$F$18,MATCH(F21,'Appendix 3 Rules'!$A$2:$A$17))))+(IF(S21="",0,INDEX('Appendix 3 Rules'!$G$2:$G$18,MATCH(F21,'Appendix 3 Rules'!$A$2:$A$17))))+(IF(U21="",0,INDEX('Appendix 3 Rules'!$H$2:$H$18,MATCH(F21,'Appendix 3 Rules'!$A$2:$A$17))))+(IF(W21="",0,INDEX('Appendix 3 Rules'!$I$2:$I$18,MATCH(F21,'Appendix 3 Rules'!$A$2:$A$17))))+(IF(Y21="",0,INDEX('Appendix 3 Rules'!$J$2:$J$18,MATCH(F21,'Appendix 3 Rules'!$A$2:$A$17))))+(IF(AA21="",0,INDEX('Appendix 3 Rules'!$K$2:$K$18,MATCH(F21,'Appendix 3 Rules'!$A$2:$A$17))))+(IF(AC21="",0,INDEX('Appendix 3 Rules'!$L$2:$L$18,MATCH(F21,'Appendix 3 Rules'!$A$2:$A$17))))+(IF(AE21="",0,INDEX('Appendix 3 Rules'!$M$2:$M$18,MATCH(F21,'Appendix 3 Rules'!$A$2:$A$17))))+(IF(AG21="",0,INDEX('Appendix 3 Rules'!$N$2:$N$18,MATCH(F21,'Appendix 3 Rules'!$A$2:$A$17))))+(IF(F21="gc1",VLOOKUP(F21,'Appendix 3 Rules'!A12:$O$34,15)))+(IF(F21="gc2",VLOOKUP(F21,'Appendix 3 Rules'!A12:$O$34,15)))+(IF(F21="gc3",VLOOKUP(F21,'Appendix 3 Rules'!A12:$O$34,15)))+(IF(F21="gr1",VLOOKUP(F21,'Appendix 3 Rules'!A12:$O$34,15)))+(IF(F21="gr2",VLOOKUP(F21,'Appendix 3 Rules'!A12:$O$34,15)))+(IF(F21="gr3",VLOOKUP(F21,'Appendix 3 Rules'!A12:$O$34,15)))+(IF(F21="h1",VLOOKUP(F21,'Appendix 3 Rules'!A12:$O$34,15)))+(IF(F21="h2",VLOOKUP(F21,'Appendix 3 Rules'!A12:$O$34,15)))+(IF(F21="h3",VLOOKUP(F21,'Appendix 3 Rules'!A12:$O$34,15)))+(IF(F21="i1",VLOOKUP(F21,'Appendix 3 Rules'!A12:$O$34,15)))+(IF(F21="i2",VLOOKUP(F21,'Appendix 3 Rules'!A12:$O$34,15)))+(IF(F21="j1",VLOOKUP(F21,'Appendix 3 Rules'!A12:$O$34,15)))+(IF(F21="j2",VLOOKUP(F21,'Appendix 3 Rules'!A12:$O$34,15)))+(IF(F21="k",VLOOKUP(F21,'Appendix 3 Rules'!A12:$O$34,15)))+(IF(F21="l1",VLOOKUP(F21,'Appendix 3 Rules'!A12:$O$34,15)))+(IF(F21="l2",VLOOKUP(F21,'Appendix 3 Rules'!A12:$O$34,15)))+(IF(F21="m1",VLOOKUP(F21,'Appendix 3 Rules'!A12:$O$34,15)))+(IF(F21="m2",VLOOKUP(F21,'Appendix 3 Rules'!A12:$O$34,15)))+(IF(F21="m3",VLOOKUP(F21,'Appendix 3 Rules'!A12:$O$34,15)))+(IF(F21="n",VLOOKUP(F21,'Appendix 3 Rules'!A12:$O$34,15)))+(IF(F21="o",VLOOKUP(F21,'Appendix 3 Rules'!A12:$O$34,15)))+(IF(F21="p",VLOOKUP(F21,'Appendix 3 Rules'!A12:$O$34,15)))+(IF(F21="q",VLOOKUP(F21,'Appendix 3 Rules'!A12:$O$34,15)))+(IF(F21="r",VLOOKUP(F21,'Appendix 3 Rules'!A12:$O$34,15)))+(IF(F21="s",VLOOKUP(F21,'Appendix 3 Rules'!A12:$O$34,15)))+(IF(F21="t",VLOOKUP(F21,'Appendix 3 Rules'!A12:$O$34,15)))+(IF(F21="u",VLOOKUP(F21,'Appendix 3 Rules'!A12:$O$34,15))))))</f>
        <v/>
      </c>
      <c r="I21" s="8"/>
      <c r="J21" s="13"/>
      <c r="K21" s="8"/>
      <c r="L21" s="13"/>
      <c r="M21" s="8"/>
      <c r="N21" s="13"/>
      <c r="O21" s="8"/>
      <c r="P21" s="13"/>
      <c r="Q21" s="8"/>
      <c r="R21" s="13"/>
      <c r="S21" s="8"/>
      <c r="T21" s="13"/>
      <c r="U21" s="8"/>
      <c r="V21" s="13"/>
      <c r="W21" s="8"/>
      <c r="X21" s="13"/>
      <c r="Y21" s="8"/>
      <c r="Z21" s="13"/>
      <c r="AA21" s="8"/>
      <c r="AB21" s="13"/>
      <c r="AC21" s="8"/>
      <c r="AD21" s="13"/>
      <c r="AE21" s="8"/>
      <c r="AF21" s="13"/>
      <c r="AG21" s="8"/>
      <c r="AH21" s="13"/>
      <c r="AI21" s="60"/>
      <c r="AK21" s="13" t="str">
        <f>IF(AND(F21&lt;&gt;"f",M21&lt;&gt;""),VLOOKUP(F21,'Appendix 3 Rules'!$A$1:$O$34,4,FALSE),"")</f>
        <v/>
      </c>
      <c r="AL21" s="13" t="str">
        <f>IF(Q21="","",VLOOKUP(F21,'Appendix 3 Rules'!$A$1:$N$34,6,FALSE))</f>
        <v/>
      </c>
      <c r="AM21" s="13" t="str">
        <f>IF(AND(F21="f",U21&lt;&gt;""),VLOOKUP(F21,'Appendix 3 Rules'!$A$1:$N$34,8,FALSE),"")</f>
        <v/>
      </c>
    </row>
    <row r="22" spans="1:39" ht="18" customHeight="1" x14ac:dyDescent="0.2">
      <c r="B22" s="75"/>
      <c r="C22" s="8"/>
      <c r="D22" s="15"/>
      <c r="E22" s="8"/>
      <c r="F22" s="8"/>
      <c r="G22" s="20" t="str">
        <f>IF(F22="","",SUMPRODUCT(IF(I22="",0,INDEX('Appendix 3 Rules'!$B$2:$B$18,MATCH(F22,'Appendix 3 Rules'!$A$2:$A$17))))+(IF(K22="",0,INDEX('Appendix 3 Rules'!$C$2:$C$18,MATCH(F22,'Appendix 3 Rules'!$A$2:$A$17))))+(IF(M22="",0,INDEX('Appendix 3 Rules'!$D$2:$D$18,MATCH(F22,'Appendix 3 Rules'!$A$2:$A$17))))+(IF(O22="",0,INDEX('Appendix 3 Rules'!$E$2:$E$18,MATCH(F22,'Appendix 3 Rules'!$A$2:$A$17))))+(IF(Q22="",0,INDEX('Appendix 3 Rules'!$F$2:$F$18,MATCH(F22,'Appendix 3 Rules'!$A$2:$A$17))))+(IF(S22="",0,INDEX('Appendix 3 Rules'!$G$2:$G$18,MATCH(F22,'Appendix 3 Rules'!$A$2:$A$17))))+(IF(U22="",0,INDEX('Appendix 3 Rules'!$H$2:$H$18,MATCH(F22,'Appendix 3 Rules'!$A$2:$A$17))))+(IF(W22="",0,INDEX('Appendix 3 Rules'!$I$2:$I$18,MATCH(F22,'Appendix 3 Rules'!$A$2:$A$17))))+(IF(Y22="",0,INDEX('Appendix 3 Rules'!$J$2:$J$18,MATCH(F22,'Appendix 3 Rules'!$A$2:$A$17))))+(IF(AA22="",0,INDEX('Appendix 3 Rules'!$K$2:$K$18,MATCH(F22,'Appendix 3 Rules'!$A$2:$A$17))))+(IF(AC22="",0,INDEX('Appendix 3 Rules'!$L$2:$L$18,MATCH(F22,'Appendix 3 Rules'!$A$2:$A$17))))+(IF(AE22="",0,INDEX('Appendix 3 Rules'!$M$2:$M$18,MATCH(F22,'Appendix 3 Rules'!$A$2:$A$17))))+(IF(AG22="",0,INDEX('Appendix 3 Rules'!$N$2:$N$18,MATCH(F22,'Appendix 3 Rules'!$A$2:$A$17))))+(IF(F22="gc1",VLOOKUP(F22,'Appendix 3 Rules'!A13:$O$34,15)))+(IF(F22="gc2",VLOOKUP(F22,'Appendix 3 Rules'!A13:$O$34,15)))+(IF(F22="gc3",VLOOKUP(F22,'Appendix 3 Rules'!A13:$O$34,15)))+(IF(F22="gr1",VLOOKUP(F22,'Appendix 3 Rules'!A13:$O$34,15)))+(IF(F22="gr2",VLOOKUP(F22,'Appendix 3 Rules'!A13:$O$34,15)))+(IF(F22="gr3",VLOOKUP(F22,'Appendix 3 Rules'!A13:$O$34,15)))+(IF(F22="h1",VLOOKUP(F22,'Appendix 3 Rules'!A13:$O$34,15)))+(IF(F22="h2",VLOOKUP(F22,'Appendix 3 Rules'!A13:$O$34,15)))+(IF(F22="h3",VLOOKUP(F22,'Appendix 3 Rules'!A13:$O$34,15)))+(IF(F22="i1",VLOOKUP(F22,'Appendix 3 Rules'!A13:$O$34,15)))+(IF(F22="i2",VLOOKUP(F22,'Appendix 3 Rules'!A13:$O$34,15)))+(IF(F22="j1",VLOOKUP(F22,'Appendix 3 Rules'!A13:$O$34,15)))+(IF(F22="j2",VLOOKUP(F22,'Appendix 3 Rules'!A13:$O$34,15)))+(IF(F22="k",VLOOKUP(F22,'Appendix 3 Rules'!A13:$O$34,15)))+(IF(F22="l1",VLOOKUP(F22,'Appendix 3 Rules'!A13:$O$34,15)))+(IF(F22="l2",VLOOKUP(F22,'Appendix 3 Rules'!A13:$O$34,15)))+(IF(F22="m1",VLOOKUP(F22,'Appendix 3 Rules'!A13:$O$34,15)))+(IF(F22="m2",VLOOKUP(F22,'Appendix 3 Rules'!A13:$O$34,15)))+(IF(F22="m3",VLOOKUP(F22,'Appendix 3 Rules'!A13:$O$34,15)))+(IF(F22="n",VLOOKUP(F22,'Appendix 3 Rules'!A13:$O$34,15)))+(IF(F22="o",VLOOKUP(F22,'Appendix 3 Rules'!A13:$O$34,15)))+(IF(F22="p",VLOOKUP(F22,'Appendix 3 Rules'!A13:$O$34,15)))+(IF(F22="q",VLOOKUP(F22,'Appendix 3 Rules'!A13:$O$34,15)))+(IF(F22="r",VLOOKUP(F22,'Appendix 3 Rules'!A13:$O$34,15)))+(IF(F22="s",VLOOKUP(F22,'Appendix 3 Rules'!A13:$O$34,15)))+(IF(F22="t",VLOOKUP(F22,'Appendix 3 Rules'!A13:$O$34,15)))+(IF(F22="u",VLOOKUP(F22,'Appendix 3 Rules'!A13:$O$34,15))))</f>
        <v/>
      </c>
      <c r="H22" s="80" t="str">
        <f>IF(F22="","",IF(OR(F22="d",F22="e",F22="gc1",F22="gc2",F22="gc3",F22="gr1",F22="gr2",F22="gr3",F22="h1",F22="h2",F22="h3",F22="i1",F22="i2",F22="j1",F22="j2",F22="k",F22="l1",F22="l2",F22="m1",F22="m2",F22="m3",F22="n",F22="o",F22="p",F22="q",F22="r",F22="s",F22="t",F22="u",F22="f"),MIN(G22,VLOOKUP(F22,'Appx 3 (Mass) Rules'!$A$1:$D$150,4,0)),MIN(G22,VLOOKUP(F22,'Appx 3 (Mass) Rules'!$A$1:$D$150,4,0),SUMPRODUCT(IF(I22="",0,INDEX('Appendix 3 Rules'!$B$2:$B$18,MATCH(F22,'Appendix 3 Rules'!$A$2:$A$17))))+(IF(K22="",0,INDEX('Appendix 3 Rules'!$C$2:$C$18,MATCH(F22,'Appendix 3 Rules'!$A$2:$A$17))))+(IF(M22="",0,INDEX('Appendix 3 Rules'!$D$2:$D$18,MATCH(F22,'Appendix 3 Rules'!$A$2:$A$17))))+(IF(O22="",0,INDEX('Appendix 3 Rules'!$E$2:$E$18,MATCH(F22,'Appendix 3 Rules'!$A$2:$A$17))))+(IF(Q22="",0,INDEX('Appendix 3 Rules'!$F$2:$F$18,MATCH(F22,'Appendix 3 Rules'!$A$2:$A$17))))+(IF(S22="",0,INDEX('Appendix 3 Rules'!$G$2:$G$18,MATCH(F22,'Appendix 3 Rules'!$A$2:$A$17))))+(IF(U22="",0,INDEX('Appendix 3 Rules'!$H$2:$H$18,MATCH(F22,'Appendix 3 Rules'!$A$2:$A$17))))+(IF(W22="",0,INDEX('Appendix 3 Rules'!$I$2:$I$18,MATCH(F22,'Appendix 3 Rules'!$A$2:$A$17))))+(IF(Y22="",0,INDEX('Appendix 3 Rules'!$J$2:$J$18,MATCH(F22,'Appendix 3 Rules'!$A$2:$A$17))))+(IF(AA22="",0,INDEX('Appendix 3 Rules'!$K$2:$K$18,MATCH(F22,'Appendix 3 Rules'!$A$2:$A$17))))+(IF(AC22="",0,INDEX('Appendix 3 Rules'!$L$2:$L$18,MATCH(F22,'Appendix 3 Rules'!$A$2:$A$17))))+(IF(AE22="",0,INDEX('Appendix 3 Rules'!$M$2:$M$18,MATCH(F22,'Appendix 3 Rules'!$A$2:$A$17))))+(IF(AG22="",0,INDEX('Appendix 3 Rules'!$N$2:$N$18,MATCH(F22,'Appendix 3 Rules'!$A$2:$A$17))))+(IF(F22="gc1",VLOOKUP(F22,'Appendix 3 Rules'!A13:$O$34,15)))+(IF(F22="gc2",VLOOKUP(F22,'Appendix 3 Rules'!A13:$O$34,15)))+(IF(F22="gc3",VLOOKUP(F22,'Appendix 3 Rules'!A13:$O$34,15)))+(IF(F22="gr1",VLOOKUP(F22,'Appendix 3 Rules'!A13:$O$34,15)))+(IF(F22="gr2",VLOOKUP(F22,'Appendix 3 Rules'!A13:$O$34,15)))+(IF(F22="gr3",VLOOKUP(F22,'Appendix 3 Rules'!A13:$O$34,15)))+(IF(F22="h1",VLOOKUP(F22,'Appendix 3 Rules'!A13:$O$34,15)))+(IF(F22="h2",VLOOKUP(F22,'Appendix 3 Rules'!A13:$O$34,15)))+(IF(F22="h3",VLOOKUP(F22,'Appendix 3 Rules'!A13:$O$34,15)))+(IF(F22="i1",VLOOKUP(F22,'Appendix 3 Rules'!A13:$O$34,15)))+(IF(F22="i2",VLOOKUP(F22,'Appendix 3 Rules'!A13:$O$34,15)))+(IF(F22="j1",VLOOKUP(F22,'Appendix 3 Rules'!A13:$O$34,15)))+(IF(F22="j2",VLOOKUP(F22,'Appendix 3 Rules'!A13:$O$34,15)))+(IF(F22="k",VLOOKUP(F22,'Appendix 3 Rules'!A13:$O$34,15)))+(IF(F22="l1",VLOOKUP(F22,'Appendix 3 Rules'!A13:$O$34,15)))+(IF(F22="l2",VLOOKUP(F22,'Appendix 3 Rules'!A13:$O$34,15)))+(IF(F22="m1",VLOOKUP(F22,'Appendix 3 Rules'!A13:$O$34,15)))+(IF(F22="m2",VLOOKUP(F22,'Appendix 3 Rules'!A13:$O$34,15)))+(IF(F22="m3",VLOOKUP(F22,'Appendix 3 Rules'!A13:$O$34,15)))+(IF(F22="n",VLOOKUP(F22,'Appendix 3 Rules'!A13:$O$34,15)))+(IF(F22="o",VLOOKUP(F22,'Appendix 3 Rules'!A13:$O$34,15)))+(IF(F22="p",VLOOKUP(F22,'Appendix 3 Rules'!A13:$O$34,15)))+(IF(F22="q",VLOOKUP(F22,'Appendix 3 Rules'!A13:$O$34,15)))+(IF(F22="r",VLOOKUP(F22,'Appendix 3 Rules'!A13:$O$34,15)))+(IF(F22="s",VLOOKUP(F22,'Appendix 3 Rules'!A13:$O$34,15)))+(IF(F22="t",VLOOKUP(F22,'Appendix 3 Rules'!A13:$O$34,15)))+(IF(F22="u",VLOOKUP(F22,'Appendix 3 Rules'!A13:$O$34,15))))))</f>
        <v/>
      </c>
      <c r="I22" s="8"/>
      <c r="J22" s="13"/>
      <c r="K22" s="8"/>
      <c r="L22" s="13"/>
      <c r="M22" s="8"/>
      <c r="N22" s="13"/>
      <c r="O22" s="8"/>
      <c r="P22" s="13"/>
      <c r="Q22" s="8"/>
      <c r="R22" s="13"/>
      <c r="S22" s="8"/>
      <c r="T22" s="13"/>
      <c r="U22" s="8"/>
      <c r="V22" s="13"/>
      <c r="W22" s="8"/>
      <c r="X22" s="13"/>
      <c r="Y22" s="8"/>
      <c r="Z22" s="13"/>
      <c r="AA22" s="8"/>
      <c r="AB22" s="13"/>
      <c r="AC22" s="8"/>
      <c r="AD22" s="13"/>
      <c r="AE22" s="8"/>
      <c r="AF22" s="13"/>
      <c r="AG22" s="8"/>
      <c r="AH22" s="13"/>
      <c r="AI22" s="60"/>
      <c r="AK22" s="13" t="str">
        <f>IF(AND(F22&lt;&gt;"f",M22&lt;&gt;""),VLOOKUP(F22,'Appendix 3 Rules'!$A$1:$O$34,4,FALSE),"")</f>
        <v/>
      </c>
      <c r="AL22" s="13" t="str">
        <f>IF(Q22="","",VLOOKUP(F22,'Appendix 3 Rules'!$A$1:$N$34,6,FALSE))</f>
        <v/>
      </c>
      <c r="AM22" s="13" t="str">
        <f>IF(AND(F22="f",U22&lt;&gt;""),VLOOKUP(F22,'Appendix 3 Rules'!$A$1:$N$34,8,FALSE),"")</f>
        <v/>
      </c>
    </row>
    <row r="23" spans="1:39" ht="18" customHeight="1" x14ac:dyDescent="0.2">
      <c r="B23" s="75"/>
      <c r="C23" s="8"/>
      <c r="D23" s="15"/>
      <c r="E23" s="8"/>
      <c r="F23" s="8"/>
      <c r="G23" s="20" t="str">
        <f>IF(F23="","",SUMPRODUCT(IF(I23="",0,INDEX('Appendix 3 Rules'!$B$2:$B$18,MATCH(F23,'Appendix 3 Rules'!$A$2:$A$17))))+(IF(K23="",0,INDEX('Appendix 3 Rules'!$C$2:$C$18,MATCH(F23,'Appendix 3 Rules'!$A$2:$A$17))))+(IF(M23="",0,INDEX('Appendix 3 Rules'!$D$2:$D$18,MATCH(F23,'Appendix 3 Rules'!$A$2:$A$17))))+(IF(O23="",0,INDEX('Appendix 3 Rules'!$E$2:$E$18,MATCH(F23,'Appendix 3 Rules'!$A$2:$A$17))))+(IF(Q23="",0,INDEX('Appendix 3 Rules'!$F$2:$F$18,MATCH(F23,'Appendix 3 Rules'!$A$2:$A$17))))+(IF(S23="",0,INDEX('Appendix 3 Rules'!$G$2:$G$18,MATCH(F23,'Appendix 3 Rules'!$A$2:$A$17))))+(IF(U23="",0,INDEX('Appendix 3 Rules'!$H$2:$H$18,MATCH(F23,'Appendix 3 Rules'!$A$2:$A$17))))+(IF(W23="",0,INDEX('Appendix 3 Rules'!$I$2:$I$18,MATCH(F23,'Appendix 3 Rules'!$A$2:$A$17))))+(IF(Y23="",0,INDEX('Appendix 3 Rules'!$J$2:$J$18,MATCH(F23,'Appendix 3 Rules'!$A$2:$A$17))))+(IF(AA23="",0,INDEX('Appendix 3 Rules'!$K$2:$K$18,MATCH(F23,'Appendix 3 Rules'!$A$2:$A$17))))+(IF(AC23="",0,INDEX('Appendix 3 Rules'!$L$2:$L$18,MATCH(F23,'Appendix 3 Rules'!$A$2:$A$17))))+(IF(AE23="",0,INDEX('Appendix 3 Rules'!$M$2:$M$18,MATCH(F23,'Appendix 3 Rules'!$A$2:$A$17))))+(IF(AG23="",0,INDEX('Appendix 3 Rules'!$N$2:$N$18,MATCH(F23,'Appendix 3 Rules'!$A$2:$A$17))))+(IF(F23="gc1",VLOOKUP(F23,'Appendix 3 Rules'!A14:$O$34,15)))+(IF(F23="gc2",VLOOKUP(F23,'Appendix 3 Rules'!A14:$O$34,15)))+(IF(F23="gc3",VLOOKUP(F23,'Appendix 3 Rules'!A14:$O$34,15)))+(IF(F23="gr1",VLOOKUP(F23,'Appendix 3 Rules'!A14:$O$34,15)))+(IF(F23="gr2",VLOOKUP(F23,'Appendix 3 Rules'!A14:$O$34,15)))+(IF(F23="gr3",VLOOKUP(F23,'Appendix 3 Rules'!A14:$O$34,15)))+(IF(F23="h1",VLOOKUP(F23,'Appendix 3 Rules'!A14:$O$34,15)))+(IF(F23="h2",VLOOKUP(F23,'Appendix 3 Rules'!A14:$O$34,15)))+(IF(F23="h3",VLOOKUP(F23,'Appendix 3 Rules'!A14:$O$34,15)))+(IF(F23="i1",VLOOKUP(F23,'Appendix 3 Rules'!A14:$O$34,15)))+(IF(F23="i2",VLOOKUP(F23,'Appendix 3 Rules'!A14:$O$34,15)))+(IF(F23="j1",VLOOKUP(F23,'Appendix 3 Rules'!A14:$O$34,15)))+(IF(F23="j2",VLOOKUP(F23,'Appendix 3 Rules'!A14:$O$34,15)))+(IF(F23="k",VLOOKUP(F23,'Appendix 3 Rules'!A14:$O$34,15)))+(IF(F23="l1",VLOOKUP(F23,'Appendix 3 Rules'!A14:$O$34,15)))+(IF(F23="l2",VLOOKUP(F23,'Appendix 3 Rules'!A14:$O$34,15)))+(IF(F23="m1",VLOOKUP(F23,'Appendix 3 Rules'!A14:$O$34,15)))+(IF(F23="m2",VLOOKUP(F23,'Appendix 3 Rules'!A14:$O$34,15)))+(IF(F23="m3",VLOOKUP(F23,'Appendix 3 Rules'!A14:$O$34,15)))+(IF(F23="n",VLOOKUP(F23,'Appendix 3 Rules'!A14:$O$34,15)))+(IF(F23="o",VLOOKUP(F23,'Appendix 3 Rules'!A14:$O$34,15)))+(IF(F23="p",VLOOKUP(F23,'Appendix 3 Rules'!A14:$O$34,15)))+(IF(F23="q",VLOOKUP(F23,'Appendix 3 Rules'!A14:$O$34,15)))+(IF(F23="r",VLOOKUP(F23,'Appendix 3 Rules'!A14:$O$34,15)))+(IF(F23="s",VLOOKUP(F23,'Appendix 3 Rules'!A14:$O$34,15)))+(IF(F23="t",VLOOKUP(F23,'Appendix 3 Rules'!A14:$O$34,15)))+(IF(F23="u",VLOOKUP(F23,'Appendix 3 Rules'!A14:$O$34,15))))</f>
        <v/>
      </c>
      <c r="H23" s="80" t="str">
        <f>IF(F23="","",IF(OR(F23="d",F23="e",F23="gc1",F23="gc2",F23="gc3",F23="gr1",F23="gr2",F23="gr3",F23="h1",F23="h2",F23="h3",F23="i1",F23="i2",F23="j1",F23="j2",F23="k",F23="l1",F23="l2",F23="m1",F23="m2",F23="m3",F23="n",F23="o",F23="p",F23="q",F23="r",F23="s",F23="t",F23="u",F23="f"),MIN(G23,VLOOKUP(F23,'Appx 3 (Mass) Rules'!$A$1:$D$150,4,0)),MIN(G23,VLOOKUP(F23,'Appx 3 (Mass) Rules'!$A$1:$D$150,4,0),SUMPRODUCT(IF(I23="",0,INDEX('Appendix 3 Rules'!$B$2:$B$18,MATCH(F23,'Appendix 3 Rules'!$A$2:$A$17))))+(IF(K23="",0,INDEX('Appendix 3 Rules'!$C$2:$C$18,MATCH(F23,'Appendix 3 Rules'!$A$2:$A$17))))+(IF(M23="",0,INDEX('Appendix 3 Rules'!$D$2:$D$18,MATCH(F23,'Appendix 3 Rules'!$A$2:$A$17))))+(IF(O23="",0,INDEX('Appendix 3 Rules'!$E$2:$E$18,MATCH(F23,'Appendix 3 Rules'!$A$2:$A$17))))+(IF(Q23="",0,INDEX('Appendix 3 Rules'!$F$2:$F$18,MATCH(F23,'Appendix 3 Rules'!$A$2:$A$17))))+(IF(S23="",0,INDEX('Appendix 3 Rules'!$G$2:$G$18,MATCH(F23,'Appendix 3 Rules'!$A$2:$A$17))))+(IF(U23="",0,INDEX('Appendix 3 Rules'!$H$2:$H$18,MATCH(F23,'Appendix 3 Rules'!$A$2:$A$17))))+(IF(W23="",0,INDEX('Appendix 3 Rules'!$I$2:$I$18,MATCH(F23,'Appendix 3 Rules'!$A$2:$A$17))))+(IF(Y23="",0,INDEX('Appendix 3 Rules'!$J$2:$J$18,MATCH(F23,'Appendix 3 Rules'!$A$2:$A$17))))+(IF(AA23="",0,INDEX('Appendix 3 Rules'!$K$2:$K$18,MATCH(F23,'Appendix 3 Rules'!$A$2:$A$17))))+(IF(AC23="",0,INDEX('Appendix 3 Rules'!$L$2:$L$18,MATCH(F23,'Appendix 3 Rules'!$A$2:$A$17))))+(IF(AE23="",0,INDEX('Appendix 3 Rules'!$M$2:$M$18,MATCH(F23,'Appendix 3 Rules'!$A$2:$A$17))))+(IF(AG23="",0,INDEX('Appendix 3 Rules'!$N$2:$N$18,MATCH(F23,'Appendix 3 Rules'!$A$2:$A$17))))+(IF(F23="gc1",VLOOKUP(F23,'Appendix 3 Rules'!A14:$O$34,15)))+(IF(F23="gc2",VLOOKUP(F23,'Appendix 3 Rules'!A14:$O$34,15)))+(IF(F23="gc3",VLOOKUP(F23,'Appendix 3 Rules'!A14:$O$34,15)))+(IF(F23="gr1",VLOOKUP(F23,'Appendix 3 Rules'!A14:$O$34,15)))+(IF(F23="gr2",VLOOKUP(F23,'Appendix 3 Rules'!A14:$O$34,15)))+(IF(F23="gr3",VLOOKUP(F23,'Appendix 3 Rules'!A14:$O$34,15)))+(IF(F23="h1",VLOOKUP(F23,'Appendix 3 Rules'!A14:$O$34,15)))+(IF(F23="h2",VLOOKUP(F23,'Appendix 3 Rules'!A14:$O$34,15)))+(IF(F23="h3",VLOOKUP(F23,'Appendix 3 Rules'!A14:$O$34,15)))+(IF(F23="i1",VLOOKUP(F23,'Appendix 3 Rules'!A14:$O$34,15)))+(IF(F23="i2",VLOOKUP(F23,'Appendix 3 Rules'!A14:$O$34,15)))+(IF(F23="j1",VLOOKUP(F23,'Appendix 3 Rules'!A14:$O$34,15)))+(IF(F23="j2",VLOOKUP(F23,'Appendix 3 Rules'!A14:$O$34,15)))+(IF(F23="k",VLOOKUP(F23,'Appendix 3 Rules'!A14:$O$34,15)))+(IF(F23="l1",VLOOKUP(F23,'Appendix 3 Rules'!A14:$O$34,15)))+(IF(F23="l2",VLOOKUP(F23,'Appendix 3 Rules'!A14:$O$34,15)))+(IF(F23="m1",VLOOKUP(F23,'Appendix 3 Rules'!A14:$O$34,15)))+(IF(F23="m2",VLOOKUP(F23,'Appendix 3 Rules'!A14:$O$34,15)))+(IF(F23="m3",VLOOKUP(F23,'Appendix 3 Rules'!A14:$O$34,15)))+(IF(F23="n",VLOOKUP(F23,'Appendix 3 Rules'!A14:$O$34,15)))+(IF(F23="o",VLOOKUP(F23,'Appendix 3 Rules'!A14:$O$34,15)))+(IF(F23="p",VLOOKUP(F23,'Appendix 3 Rules'!A14:$O$34,15)))+(IF(F23="q",VLOOKUP(F23,'Appendix 3 Rules'!A14:$O$34,15)))+(IF(F23="r",VLOOKUP(F23,'Appendix 3 Rules'!A14:$O$34,15)))+(IF(F23="s",VLOOKUP(F23,'Appendix 3 Rules'!A14:$O$34,15)))+(IF(F23="t",VLOOKUP(F23,'Appendix 3 Rules'!A14:$O$34,15)))+(IF(F23="u",VLOOKUP(F23,'Appendix 3 Rules'!A14:$O$34,15))))))</f>
        <v/>
      </c>
      <c r="I23" s="8"/>
      <c r="J23" s="13"/>
      <c r="K23" s="8"/>
      <c r="L23" s="13"/>
      <c r="M23" s="8"/>
      <c r="N23" s="13"/>
      <c r="O23" s="8"/>
      <c r="P23" s="13"/>
      <c r="Q23" s="8"/>
      <c r="R23" s="13"/>
      <c r="S23" s="8"/>
      <c r="T23" s="13"/>
      <c r="U23" s="8"/>
      <c r="V23" s="13"/>
      <c r="W23" s="8"/>
      <c r="X23" s="13"/>
      <c r="Y23" s="8"/>
      <c r="Z23" s="13"/>
      <c r="AA23" s="8"/>
      <c r="AB23" s="13"/>
      <c r="AC23" s="8"/>
      <c r="AD23" s="13"/>
      <c r="AE23" s="8"/>
      <c r="AF23" s="13"/>
      <c r="AG23" s="8"/>
      <c r="AH23" s="13"/>
      <c r="AI23" s="60"/>
      <c r="AK23" s="13" t="str">
        <f>IF(AND(F23&lt;&gt;"f",M23&lt;&gt;""),VLOOKUP(F23,'Appendix 3 Rules'!$A$1:$O$34,4,FALSE),"")</f>
        <v/>
      </c>
      <c r="AL23" s="13" t="str">
        <f>IF(Q23="","",VLOOKUP(F23,'Appendix 3 Rules'!$A$1:$N$34,6,FALSE))</f>
        <v/>
      </c>
      <c r="AM23" s="13" t="str">
        <f>IF(AND(F23="f",U23&lt;&gt;""),VLOOKUP(F23,'Appendix 3 Rules'!$A$1:$N$34,8,FALSE),"")</f>
        <v/>
      </c>
    </row>
    <row r="24" spans="1:39" ht="18" customHeight="1" x14ac:dyDescent="0.2">
      <c r="A24" s="81"/>
      <c r="B24" s="75"/>
      <c r="C24" s="8"/>
      <c r="D24" s="15"/>
      <c r="E24" s="8"/>
      <c r="F24" s="8"/>
      <c r="G24" s="20" t="str">
        <f>IF(F24="","",SUMPRODUCT(IF(I24="",0,INDEX('Appendix 3 Rules'!$B$2:$B$18,MATCH(F24,'Appendix 3 Rules'!$A$2:$A$17))))+(IF(K24="",0,INDEX('Appendix 3 Rules'!$C$2:$C$18,MATCH(F24,'Appendix 3 Rules'!$A$2:$A$17))))+(IF(M24="",0,INDEX('Appendix 3 Rules'!$D$2:$D$18,MATCH(F24,'Appendix 3 Rules'!$A$2:$A$17))))+(IF(O24="",0,INDEX('Appendix 3 Rules'!$E$2:$E$18,MATCH(F24,'Appendix 3 Rules'!$A$2:$A$17))))+(IF(Q24="",0,INDEX('Appendix 3 Rules'!$F$2:$F$18,MATCH(F24,'Appendix 3 Rules'!$A$2:$A$17))))+(IF(S24="",0,INDEX('Appendix 3 Rules'!$G$2:$G$18,MATCH(F24,'Appendix 3 Rules'!$A$2:$A$17))))+(IF(U24="",0,INDEX('Appendix 3 Rules'!$H$2:$H$18,MATCH(F24,'Appendix 3 Rules'!$A$2:$A$17))))+(IF(W24="",0,INDEX('Appendix 3 Rules'!$I$2:$I$18,MATCH(F24,'Appendix 3 Rules'!$A$2:$A$17))))+(IF(Y24="",0,INDEX('Appendix 3 Rules'!$J$2:$J$18,MATCH(F24,'Appendix 3 Rules'!$A$2:$A$17))))+(IF(AA24="",0,INDEX('Appendix 3 Rules'!$K$2:$K$18,MATCH(F24,'Appendix 3 Rules'!$A$2:$A$17))))+(IF(AC24="",0,INDEX('Appendix 3 Rules'!$L$2:$L$18,MATCH(F24,'Appendix 3 Rules'!$A$2:$A$17))))+(IF(AE24="",0,INDEX('Appendix 3 Rules'!$M$2:$M$18,MATCH(F24,'Appendix 3 Rules'!$A$2:$A$17))))+(IF(AG24="",0,INDEX('Appendix 3 Rules'!$N$2:$N$18,MATCH(F24,'Appendix 3 Rules'!$A$2:$A$17))))+(IF(F24="gc1",VLOOKUP(F24,'Appendix 3 Rules'!A15:$O$34,15)))+(IF(F24="gc2",VLOOKUP(F24,'Appendix 3 Rules'!A15:$O$34,15)))+(IF(F24="gc3",VLOOKUP(F24,'Appendix 3 Rules'!A15:$O$34,15)))+(IF(F24="gr1",VLOOKUP(F24,'Appendix 3 Rules'!A15:$O$34,15)))+(IF(F24="gr2",VLOOKUP(F24,'Appendix 3 Rules'!A15:$O$34,15)))+(IF(F24="gr3",VLOOKUP(F24,'Appendix 3 Rules'!A15:$O$34,15)))+(IF(F24="h1",VLOOKUP(F24,'Appendix 3 Rules'!A15:$O$34,15)))+(IF(F24="h2",VLOOKUP(F24,'Appendix 3 Rules'!A15:$O$34,15)))+(IF(F24="h3",VLOOKUP(F24,'Appendix 3 Rules'!A15:$O$34,15)))+(IF(F24="i1",VLOOKUP(F24,'Appendix 3 Rules'!A15:$O$34,15)))+(IF(F24="i2",VLOOKUP(F24,'Appendix 3 Rules'!A15:$O$34,15)))+(IF(F24="j1",VLOOKUP(F24,'Appendix 3 Rules'!A15:$O$34,15)))+(IF(F24="j2",VLOOKUP(F24,'Appendix 3 Rules'!A15:$O$34,15)))+(IF(F24="k",VLOOKUP(F24,'Appendix 3 Rules'!A15:$O$34,15)))+(IF(F24="l1",VLOOKUP(F24,'Appendix 3 Rules'!A15:$O$34,15)))+(IF(F24="l2",VLOOKUP(F24,'Appendix 3 Rules'!A15:$O$34,15)))+(IF(F24="m1",VLOOKUP(F24,'Appendix 3 Rules'!A15:$O$34,15)))+(IF(F24="m2",VLOOKUP(F24,'Appendix 3 Rules'!A15:$O$34,15)))+(IF(F24="m3",VLOOKUP(F24,'Appendix 3 Rules'!A15:$O$34,15)))+(IF(F24="n",VLOOKUP(F24,'Appendix 3 Rules'!A15:$O$34,15)))+(IF(F24="o",VLOOKUP(F24,'Appendix 3 Rules'!A15:$O$34,15)))+(IF(F24="p",VLOOKUP(F24,'Appendix 3 Rules'!A15:$O$34,15)))+(IF(F24="q",VLOOKUP(F24,'Appendix 3 Rules'!A15:$O$34,15)))+(IF(F24="r",VLOOKUP(F24,'Appendix 3 Rules'!A15:$O$34,15)))+(IF(F24="s",VLOOKUP(F24,'Appendix 3 Rules'!A15:$O$34,15)))+(IF(F24="t",VLOOKUP(F24,'Appendix 3 Rules'!A15:$O$34,15)))+(IF(F24="u",VLOOKUP(F24,'Appendix 3 Rules'!A15:$O$34,15))))</f>
        <v/>
      </c>
      <c r="H24" s="80" t="str">
        <f>IF(F24="","",IF(OR(F24="d",F24="e",F24="gc1",F24="gc2",F24="gc3",F24="gr1",F24="gr2",F24="gr3",F24="h1",F24="h2",F24="h3",F24="i1",F24="i2",F24="j1",F24="j2",F24="k",F24="l1",F24="l2",F24="m1",F24="m2",F24="m3",F24="n",F24="o",F24="p",F24="q",F24="r",F24="s",F24="t",F24="u",F24="f"),MIN(G24,VLOOKUP(F24,'Appx 3 (Mass) Rules'!$A$1:$D$150,4,0)),MIN(G24,VLOOKUP(F24,'Appx 3 (Mass) Rules'!$A$1:$D$150,4,0),SUMPRODUCT(IF(I24="",0,INDEX('Appendix 3 Rules'!$B$2:$B$18,MATCH(F24,'Appendix 3 Rules'!$A$2:$A$17))))+(IF(K24="",0,INDEX('Appendix 3 Rules'!$C$2:$C$18,MATCH(F24,'Appendix 3 Rules'!$A$2:$A$17))))+(IF(M24="",0,INDEX('Appendix 3 Rules'!$D$2:$D$18,MATCH(F24,'Appendix 3 Rules'!$A$2:$A$17))))+(IF(O24="",0,INDEX('Appendix 3 Rules'!$E$2:$E$18,MATCH(F24,'Appendix 3 Rules'!$A$2:$A$17))))+(IF(Q24="",0,INDEX('Appendix 3 Rules'!$F$2:$F$18,MATCH(F24,'Appendix 3 Rules'!$A$2:$A$17))))+(IF(S24="",0,INDEX('Appendix 3 Rules'!$G$2:$G$18,MATCH(F24,'Appendix 3 Rules'!$A$2:$A$17))))+(IF(U24="",0,INDEX('Appendix 3 Rules'!$H$2:$H$18,MATCH(F24,'Appendix 3 Rules'!$A$2:$A$17))))+(IF(W24="",0,INDEX('Appendix 3 Rules'!$I$2:$I$18,MATCH(F24,'Appendix 3 Rules'!$A$2:$A$17))))+(IF(Y24="",0,INDEX('Appendix 3 Rules'!$J$2:$J$18,MATCH(F24,'Appendix 3 Rules'!$A$2:$A$17))))+(IF(AA24="",0,INDEX('Appendix 3 Rules'!$K$2:$K$18,MATCH(F24,'Appendix 3 Rules'!$A$2:$A$17))))+(IF(AC24="",0,INDEX('Appendix 3 Rules'!$L$2:$L$18,MATCH(F24,'Appendix 3 Rules'!$A$2:$A$17))))+(IF(AE24="",0,INDEX('Appendix 3 Rules'!$M$2:$M$18,MATCH(F24,'Appendix 3 Rules'!$A$2:$A$17))))+(IF(AG24="",0,INDEX('Appendix 3 Rules'!$N$2:$N$18,MATCH(F24,'Appendix 3 Rules'!$A$2:$A$17))))+(IF(F24="gc1",VLOOKUP(F24,'Appendix 3 Rules'!A15:$O$34,15)))+(IF(F24="gc2",VLOOKUP(F24,'Appendix 3 Rules'!A15:$O$34,15)))+(IF(F24="gc3",VLOOKUP(F24,'Appendix 3 Rules'!A15:$O$34,15)))+(IF(F24="gr1",VLOOKUP(F24,'Appendix 3 Rules'!A15:$O$34,15)))+(IF(F24="gr2",VLOOKUP(F24,'Appendix 3 Rules'!A15:$O$34,15)))+(IF(F24="gr3",VLOOKUP(F24,'Appendix 3 Rules'!A15:$O$34,15)))+(IF(F24="h1",VLOOKUP(F24,'Appendix 3 Rules'!A15:$O$34,15)))+(IF(F24="h2",VLOOKUP(F24,'Appendix 3 Rules'!A15:$O$34,15)))+(IF(F24="h3",VLOOKUP(F24,'Appendix 3 Rules'!A15:$O$34,15)))+(IF(F24="i1",VLOOKUP(F24,'Appendix 3 Rules'!A15:$O$34,15)))+(IF(F24="i2",VLOOKUP(F24,'Appendix 3 Rules'!A15:$O$34,15)))+(IF(F24="j1",VLOOKUP(F24,'Appendix 3 Rules'!A15:$O$34,15)))+(IF(F24="j2",VLOOKUP(F24,'Appendix 3 Rules'!A15:$O$34,15)))+(IF(F24="k",VLOOKUP(F24,'Appendix 3 Rules'!A15:$O$34,15)))+(IF(F24="l1",VLOOKUP(F24,'Appendix 3 Rules'!A15:$O$34,15)))+(IF(F24="l2",VLOOKUP(F24,'Appendix 3 Rules'!A15:$O$34,15)))+(IF(F24="m1",VLOOKUP(F24,'Appendix 3 Rules'!A15:$O$34,15)))+(IF(F24="m2",VLOOKUP(F24,'Appendix 3 Rules'!A15:$O$34,15)))+(IF(F24="m3",VLOOKUP(F24,'Appendix 3 Rules'!A15:$O$34,15)))+(IF(F24="n",VLOOKUP(F24,'Appendix 3 Rules'!A15:$O$34,15)))+(IF(F24="o",VLOOKUP(F24,'Appendix 3 Rules'!A15:$O$34,15)))+(IF(F24="p",VLOOKUP(F24,'Appendix 3 Rules'!A15:$O$34,15)))+(IF(F24="q",VLOOKUP(F24,'Appendix 3 Rules'!A15:$O$34,15)))+(IF(F24="r",VLOOKUP(F24,'Appendix 3 Rules'!A15:$O$34,15)))+(IF(F24="s",VLOOKUP(F24,'Appendix 3 Rules'!A15:$O$34,15)))+(IF(F24="t",VLOOKUP(F24,'Appendix 3 Rules'!A15:$O$34,15)))+(IF(F24="u",VLOOKUP(F24,'Appendix 3 Rules'!A15:$O$34,15))))))</f>
        <v/>
      </c>
      <c r="I24" s="8"/>
      <c r="J24" s="13"/>
      <c r="K24" s="8"/>
      <c r="L24" s="13"/>
      <c r="M24" s="8"/>
      <c r="N24" s="13"/>
      <c r="O24" s="8"/>
      <c r="P24" s="13"/>
      <c r="Q24" s="8"/>
      <c r="R24" s="13"/>
      <c r="S24" s="8"/>
      <c r="T24" s="13"/>
      <c r="U24" s="8"/>
      <c r="V24" s="13"/>
      <c r="W24" s="8"/>
      <c r="X24" s="13"/>
      <c r="Y24" s="8"/>
      <c r="Z24" s="13"/>
      <c r="AA24" s="8"/>
      <c r="AB24" s="13"/>
      <c r="AC24" s="8"/>
      <c r="AD24" s="13"/>
      <c r="AE24" s="8"/>
      <c r="AF24" s="13"/>
      <c r="AG24" s="8"/>
      <c r="AH24" s="13"/>
      <c r="AI24" s="60"/>
      <c r="AK24" s="13" t="str">
        <f>IF(AND(F24&lt;&gt;"f",M24&lt;&gt;""),VLOOKUP(F24,'Appendix 3 Rules'!$A$1:$O$34,4,FALSE),"")</f>
        <v/>
      </c>
      <c r="AL24" s="13" t="str">
        <f>IF(Q24="","",VLOOKUP(F24,'Appendix 3 Rules'!$A$1:$N$34,6,FALSE))</f>
        <v/>
      </c>
      <c r="AM24" s="13" t="str">
        <f>IF(AND(F24="f",U24&lt;&gt;""),VLOOKUP(F24,'Appendix 3 Rules'!$A$1:$N$34,8,FALSE),"")</f>
        <v/>
      </c>
    </row>
    <row r="25" spans="1:39" ht="18" customHeight="1" x14ac:dyDescent="0.2">
      <c r="B25" s="75"/>
      <c r="C25" s="8"/>
      <c r="D25" s="15"/>
      <c r="E25" s="8"/>
      <c r="F25" s="8"/>
      <c r="G25" s="20" t="str">
        <f>IF(F25="","",SUMPRODUCT(IF(I25="",0,INDEX('Appendix 3 Rules'!$B$2:$B$18,MATCH(F25,'Appendix 3 Rules'!$A$2:$A$17))))+(IF(K25="",0,INDEX('Appendix 3 Rules'!$C$2:$C$18,MATCH(F25,'Appendix 3 Rules'!$A$2:$A$17))))+(IF(M25="",0,INDEX('Appendix 3 Rules'!$D$2:$D$18,MATCH(F25,'Appendix 3 Rules'!$A$2:$A$17))))+(IF(O25="",0,INDEX('Appendix 3 Rules'!$E$2:$E$18,MATCH(F25,'Appendix 3 Rules'!$A$2:$A$17))))+(IF(Q25="",0,INDEX('Appendix 3 Rules'!$F$2:$F$18,MATCH(F25,'Appendix 3 Rules'!$A$2:$A$17))))+(IF(S25="",0,INDEX('Appendix 3 Rules'!$G$2:$G$18,MATCH(F25,'Appendix 3 Rules'!$A$2:$A$17))))+(IF(U25="",0,INDEX('Appendix 3 Rules'!$H$2:$H$18,MATCH(F25,'Appendix 3 Rules'!$A$2:$A$17))))+(IF(W25="",0,INDEX('Appendix 3 Rules'!$I$2:$I$18,MATCH(F25,'Appendix 3 Rules'!$A$2:$A$17))))+(IF(Y25="",0,INDEX('Appendix 3 Rules'!$J$2:$J$18,MATCH(F25,'Appendix 3 Rules'!$A$2:$A$17))))+(IF(AA25="",0,INDEX('Appendix 3 Rules'!$K$2:$K$18,MATCH(F25,'Appendix 3 Rules'!$A$2:$A$17))))+(IF(AC25="",0,INDEX('Appendix 3 Rules'!$L$2:$L$18,MATCH(F25,'Appendix 3 Rules'!$A$2:$A$17))))+(IF(AE25="",0,INDEX('Appendix 3 Rules'!$M$2:$M$18,MATCH(F25,'Appendix 3 Rules'!$A$2:$A$17))))+(IF(AG25="",0,INDEX('Appendix 3 Rules'!$N$2:$N$18,MATCH(F25,'Appendix 3 Rules'!$A$2:$A$17))))+(IF(F25="gc1",VLOOKUP(F25,'Appendix 3 Rules'!A16:$O$34,15)))+(IF(F25="gc2",VLOOKUP(F25,'Appendix 3 Rules'!A16:$O$34,15)))+(IF(F25="gc3",VLOOKUP(F25,'Appendix 3 Rules'!A16:$O$34,15)))+(IF(F25="gr1",VLOOKUP(F25,'Appendix 3 Rules'!A16:$O$34,15)))+(IF(F25="gr2",VLOOKUP(F25,'Appendix 3 Rules'!A16:$O$34,15)))+(IF(F25="gr3",VLOOKUP(F25,'Appendix 3 Rules'!A16:$O$34,15)))+(IF(F25="h1",VLOOKUP(F25,'Appendix 3 Rules'!A16:$O$34,15)))+(IF(F25="h2",VLOOKUP(F25,'Appendix 3 Rules'!A16:$O$34,15)))+(IF(F25="h3",VLOOKUP(F25,'Appendix 3 Rules'!A16:$O$34,15)))+(IF(F25="i1",VLOOKUP(F25,'Appendix 3 Rules'!A16:$O$34,15)))+(IF(F25="i2",VLOOKUP(F25,'Appendix 3 Rules'!A16:$O$34,15)))+(IF(F25="j1",VLOOKUP(F25,'Appendix 3 Rules'!A16:$O$34,15)))+(IF(F25="j2",VLOOKUP(F25,'Appendix 3 Rules'!A16:$O$34,15)))+(IF(F25="k",VLOOKUP(F25,'Appendix 3 Rules'!A16:$O$34,15)))+(IF(F25="l1",VLOOKUP(F25,'Appendix 3 Rules'!A16:$O$34,15)))+(IF(F25="l2",VLOOKUP(F25,'Appendix 3 Rules'!A16:$O$34,15)))+(IF(F25="m1",VLOOKUP(F25,'Appendix 3 Rules'!A16:$O$34,15)))+(IF(F25="m2",VLOOKUP(F25,'Appendix 3 Rules'!A16:$O$34,15)))+(IF(F25="m3",VLOOKUP(F25,'Appendix 3 Rules'!A16:$O$34,15)))+(IF(F25="n",VLOOKUP(F25,'Appendix 3 Rules'!A16:$O$34,15)))+(IF(F25="o",VLOOKUP(F25,'Appendix 3 Rules'!A16:$O$34,15)))+(IF(F25="p",VLOOKUP(F25,'Appendix 3 Rules'!A16:$O$34,15)))+(IF(F25="q",VLOOKUP(F25,'Appendix 3 Rules'!A16:$O$34,15)))+(IF(F25="r",VLOOKUP(F25,'Appendix 3 Rules'!A16:$O$34,15)))+(IF(F25="s",VLOOKUP(F25,'Appendix 3 Rules'!A16:$O$34,15)))+(IF(F25="t",VLOOKUP(F25,'Appendix 3 Rules'!A16:$O$34,15)))+(IF(F25="u",VLOOKUP(F25,'Appendix 3 Rules'!A16:$O$34,15))))</f>
        <v/>
      </c>
      <c r="H25" s="80" t="str">
        <f>IF(F25="","",IF(OR(F25="d",F25="e",F25="gc1",F25="gc2",F25="gc3",F25="gr1",F25="gr2",F25="gr3",F25="h1",F25="h2",F25="h3",F25="i1",F25="i2",F25="j1",F25="j2",F25="k",F25="l1",F25="l2",F25="m1",F25="m2",F25="m3",F25="n",F25="o",F25="p",F25="q",F25="r",F25="s",F25="t",F25="u",F25="f"),MIN(G25,VLOOKUP(F25,'Appx 3 (Mass) Rules'!$A$1:$D$150,4,0)),MIN(G25,VLOOKUP(F25,'Appx 3 (Mass) Rules'!$A$1:$D$150,4,0),SUMPRODUCT(IF(I25="",0,INDEX('Appendix 3 Rules'!$B$2:$B$18,MATCH(F25,'Appendix 3 Rules'!$A$2:$A$17))))+(IF(K25="",0,INDEX('Appendix 3 Rules'!$C$2:$C$18,MATCH(F25,'Appendix 3 Rules'!$A$2:$A$17))))+(IF(M25="",0,INDEX('Appendix 3 Rules'!$D$2:$D$18,MATCH(F25,'Appendix 3 Rules'!$A$2:$A$17))))+(IF(O25="",0,INDEX('Appendix 3 Rules'!$E$2:$E$18,MATCH(F25,'Appendix 3 Rules'!$A$2:$A$17))))+(IF(Q25="",0,INDEX('Appendix 3 Rules'!$F$2:$F$18,MATCH(F25,'Appendix 3 Rules'!$A$2:$A$17))))+(IF(S25="",0,INDEX('Appendix 3 Rules'!$G$2:$G$18,MATCH(F25,'Appendix 3 Rules'!$A$2:$A$17))))+(IF(U25="",0,INDEX('Appendix 3 Rules'!$H$2:$H$18,MATCH(F25,'Appendix 3 Rules'!$A$2:$A$17))))+(IF(W25="",0,INDEX('Appendix 3 Rules'!$I$2:$I$18,MATCH(F25,'Appendix 3 Rules'!$A$2:$A$17))))+(IF(Y25="",0,INDEX('Appendix 3 Rules'!$J$2:$J$18,MATCH(F25,'Appendix 3 Rules'!$A$2:$A$17))))+(IF(AA25="",0,INDEX('Appendix 3 Rules'!$K$2:$K$18,MATCH(F25,'Appendix 3 Rules'!$A$2:$A$17))))+(IF(AC25="",0,INDEX('Appendix 3 Rules'!$L$2:$L$18,MATCH(F25,'Appendix 3 Rules'!$A$2:$A$17))))+(IF(AE25="",0,INDEX('Appendix 3 Rules'!$M$2:$M$18,MATCH(F25,'Appendix 3 Rules'!$A$2:$A$17))))+(IF(AG25="",0,INDEX('Appendix 3 Rules'!$N$2:$N$18,MATCH(F25,'Appendix 3 Rules'!$A$2:$A$17))))+(IF(F25="gc1",VLOOKUP(F25,'Appendix 3 Rules'!A16:$O$34,15)))+(IF(F25="gc2",VLOOKUP(F25,'Appendix 3 Rules'!A16:$O$34,15)))+(IF(F25="gc3",VLOOKUP(F25,'Appendix 3 Rules'!A16:$O$34,15)))+(IF(F25="gr1",VLOOKUP(F25,'Appendix 3 Rules'!A16:$O$34,15)))+(IF(F25="gr2",VLOOKUP(F25,'Appendix 3 Rules'!A16:$O$34,15)))+(IF(F25="gr3",VLOOKUP(F25,'Appendix 3 Rules'!A16:$O$34,15)))+(IF(F25="h1",VLOOKUP(F25,'Appendix 3 Rules'!A16:$O$34,15)))+(IF(F25="h2",VLOOKUP(F25,'Appendix 3 Rules'!A16:$O$34,15)))+(IF(F25="h3",VLOOKUP(F25,'Appendix 3 Rules'!A16:$O$34,15)))+(IF(F25="i1",VLOOKUP(F25,'Appendix 3 Rules'!A16:$O$34,15)))+(IF(F25="i2",VLOOKUP(F25,'Appendix 3 Rules'!A16:$O$34,15)))+(IF(F25="j1",VLOOKUP(F25,'Appendix 3 Rules'!A16:$O$34,15)))+(IF(F25="j2",VLOOKUP(F25,'Appendix 3 Rules'!A16:$O$34,15)))+(IF(F25="k",VLOOKUP(F25,'Appendix 3 Rules'!A16:$O$34,15)))+(IF(F25="l1",VLOOKUP(F25,'Appendix 3 Rules'!A16:$O$34,15)))+(IF(F25="l2",VLOOKUP(F25,'Appendix 3 Rules'!A16:$O$34,15)))+(IF(F25="m1",VLOOKUP(F25,'Appendix 3 Rules'!A16:$O$34,15)))+(IF(F25="m2",VLOOKUP(F25,'Appendix 3 Rules'!A16:$O$34,15)))+(IF(F25="m3",VLOOKUP(F25,'Appendix 3 Rules'!A16:$O$34,15)))+(IF(F25="n",VLOOKUP(F25,'Appendix 3 Rules'!A16:$O$34,15)))+(IF(F25="o",VLOOKUP(F25,'Appendix 3 Rules'!A16:$O$34,15)))+(IF(F25="p",VLOOKUP(F25,'Appendix 3 Rules'!A16:$O$34,15)))+(IF(F25="q",VLOOKUP(F25,'Appendix 3 Rules'!A16:$O$34,15)))+(IF(F25="r",VLOOKUP(F25,'Appendix 3 Rules'!A16:$O$34,15)))+(IF(F25="s",VLOOKUP(F25,'Appendix 3 Rules'!A16:$O$34,15)))+(IF(F25="t",VLOOKUP(F25,'Appendix 3 Rules'!A16:$O$34,15)))+(IF(F25="u",VLOOKUP(F25,'Appendix 3 Rules'!A16:$O$34,15))))))</f>
        <v/>
      </c>
      <c r="I25" s="8"/>
      <c r="J25" s="13"/>
      <c r="K25" s="8"/>
      <c r="L25" s="13"/>
      <c r="M25" s="8"/>
      <c r="N25" s="13"/>
      <c r="O25" s="8"/>
      <c r="P25" s="13"/>
      <c r="Q25" s="8"/>
      <c r="R25" s="13"/>
      <c r="S25" s="8"/>
      <c r="T25" s="13"/>
      <c r="U25" s="8"/>
      <c r="V25" s="13"/>
      <c r="W25" s="8"/>
      <c r="X25" s="13"/>
      <c r="Y25" s="8"/>
      <c r="Z25" s="13"/>
      <c r="AA25" s="8"/>
      <c r="AB25" s="13"/>
      <c r="AC25" s="8"/>
      <c r="AD25" s="13"/>
      <c r="AE25" s="8"/>
      <c r="AF25" s="13"/>
      <c r="AG25" s="8"/>
      <c r="AH25" s="13"/>
      <c r="AI25" s="60"/>
      <c r="AK25" s="13" t="str">
        <f>IF(AND(F25&lt;&gt;"f",M25&lt;&gt;""),VLOOKUP(F25,'Appendix 3 Rules'!$A$1:$O$34,4,FALSE),"")</f>
        <v/>
      </c>
      <c r="AL25" s="13" t="str">
        <f>IF(Q25="","",VLOOKUP(F25,'Appendix 3 Rules'!$A$1:$N$34,6,FALSE))</f>
        <v/>
      </c>
      <c r="AM25" s="13" t="str">
        <f>IF(AND(F25="f",U25&lt;&gt;""),VLOOKUP(F25,'Appendix 3 Rules'!$A$1:$N$34,8,FALSE),"")</f>
        <v/>
      </c>
    </row>
    <row r="26" spans="1:39" ht="18" customHeight="1" x14ac:dyDescent="0.2">
      <c r="B26" s="75"/>
      <c r="C26" s="8"/>
      <c r="D26" s="15"/>
      <c r="E26" s="8"/>
      <c r="F26" s="8"/>
      <c r="G26" s="20" t="str">
        <f>IF(F26="","",SUMPRODUCT(IF(I26="",0,INDEX('Appendix 3 Rules'!$B$2:$B$18,MATCH(F26,'Appendix 3 Rules'!$A$2:$A$17))))+(IF(K26="",0,INDEX('Appendix 3 Rules'!$C$2:$C$18,MATCH(F26,'Appendix 3 Rules'!$A$2:$A$17))))+(IF(M26="",0,INDEX('Appendix 3 Rules'!$D$2:$D$18,MATCH(F26,'Appendix 3 Rules'!$A$2:$A$17))))+(IF(O26="",0,INDEX('Appendix 3 Rules'!$E$2:$E$18,MATCH(F26,'Appendix 3 Rules'!$A$2:$A$17))))+(IF(Q26="",0,INDEX('Appendix 3 Rules'!$F$2:$F$18,MATCH(F26,'Appendix 3 Rules'!$A$2:$A$17))))+(IF(S26="",0,INDEX('Appendix 3 Rules'!$G$2:$G$18,MATCH(F26,'Appendix 3 Rules'!$A$2:$A$17))))+(IF(U26="",0,INDEX('Appendix 3 Rules'!$H$2:$H$18,MATCH(F26,'Appendix 3 Rules'!$A$2:$A$17))))+(IF(W26="",0,INDEX('Appendix 3 Rules'!$I$2:$I$18,MATCH(F26,'Appendix 3 Rules'!$A$2:$A$17))))+(IF(Y26="",0,INDEX('Appendix 3 Rules'!$J$2:$J$18,MATCH(F26,'Appendix 3 Rules'!$A$2:$A$17))))+(IF(AA26="",0,INDEX('Appendix 3 Rules'!$K$2:$K$18,MATCH(F26,'Appendix 3 Rules'!$A$2:$A$17))))+(IF(AC26="",0,INDEX('Appendix 3 Rules'!$L$2:$L$18,MATCH(F26,'Appendix 3 Rules'!$A$2:$A$17))))+(IF(AE26="",0,INDEX('Appendix 3 Rules'!$M$2:$M$18,MATCH(F26,'Appendix 3 Rules'!$A$2:$A$17))))+(IF(AG26="",0,INDEX('Appendix 3 Rules'!$N$2:$N$18,MATCH(F26,'Appendix 3 Rules'!$A$2:$A$17))))+(IF(F26="gc1",VLOOKUP(F26,'Appendix 3 Rules'!A17:$O$34,15)))+(IF(F26="gc2",VLOOKUP(F26,'Appendix 3 Rules'!A17:$O$34,15)))+(IF(F26="gc3",VLOOKUP(F26,'Appendix 3 Rules'!A17:$O$34,15)))+(IF(F26="gr1",VLOOKUP(F26,'Appendix 3 Rules'!A17:$O$34,15)))+(IF(F26="gr2",VLOOKUP(F26,'Appendix 3 Rules'!A17:$O$34,15)))+(IF(F26="gr3",VLOOKUP(F26,'Appendix 3 Rules'!A17:$O$34,15)))+(IF(F26="h1",VLOOKUP(F26,'Appendix 3 Rules'!A17:$O$34,15)))+(IF(F26="h2",VLOOKUP(F26,'Appendix 3 Rules'!A17:$O$34,15)))+(IF(F26="h3",VLOOKUP(F26,'Appendix 3 Rules'!A17:$O$34,15)))+(IF(F26="i1",VLOOKUP(F26,'Appendix 3 Rules'!A17:$O$34,15)))+(IF(F26="i2",VLOOKUP(F26,'Appendix 3 Rules'!A17:$O$34,15)))+(IF(F26="j1",VLOOKUP(F26,'Appendix 3 Rules'!A17:$O$34,15)))+(IF(F26="j2",VLOOKUP(F26,'Appendix 3 Rules'!A17:$O$34,15)))+(IF(F26="k",VLOOKUP(F26,'Appendix 3 Rules'!A17:$O$34,15)))+(IF(F26="l1",VLOOKUP(F26,'Appendix 3 Rules'!A17:$O$34,15)))+(IF(F26="l2",VLOOKUP(F26,'Appendix 3 Rules'!A17:$O$34,15)))+(IF(F26="m1",VLOOKUP(F26,'Appendix 3 Rules'!A17:$O$34,15)))+(IF(F26="m2",VLOOKUP(F26,'Appendix 3 Rules'!A17:$O$34,15)))+(IF(F26="m3",VLOOKUP(F26,'Appendix 3 Rules'!A17:$O$34,15)))+(IF(F26="n",VLOOKUP(F26,'Appendix 3 Rules'!A17:$O$34,15)))+(IF(F26="o",VLOOKUP(F26,'Appendix 3 Rules'!A17:$O$34,15)))+(IF(F26="p",VLOOKUP(F26,'Appendix 3 Rules'!A17:$O$34,15)))+(IF(F26="q",VLOOKUP(F26,'Appendix 3 Rules'!A17:$O$34,15)))+(IF(F26="r",VLOOKUP(F26,'Appendix 3 Rules'!A17:$O$34,15)))+(IF(F26="s",VLOOKUP(F26,'Appendix 3 Rules'!A17:$O$34,15)))+(IF(F26="t",VLOOKUP(F26,'Appendix 3 Rules'!A17:$O$34,15)))+(IF(F26="u",VLOOKUP(F26,'Appendix 3 Rules'!A17:$O$34,15))))</f>
        <v/>
      </c>
      <c r="H26" s="80" t="str">
        <f>IF(F26="","",IF(OR(F26="d",F26="e",F26="gc1",F26="gc2",F26="gc3",F26="gr1",F26="gr2",F26="gr3",F26="h1",F26="h2",F26="h3",F26="i1",F26="i2",F26="j1",F26="j2",F26="k",F26="l1",F26="l2",F26="m1",F26="m2",F26="m3",F26="n",F26="o",F26="p",F26="q",F26="r",F26="s",F26="t",F26="u",F26="f"),MIN(G26,VLOOKUP(F26,'Appx 3 (Mass) Rules'!$A$1:$D$150,4,0)),MIN(G26,VLOOKUP(F26,'Appx 3 (Mass) Rules'!$A$1:$D$150,4,0),SUMPRODUCT(IF(I26="",0,INDEX('Appendix 3 Rules'!$B$2:$B$18,MATCH(F26,'Appendix 3 Rules'!$A$2:$A$17))))+(IF(K26="",0,INDEX('Appendix 3 Rules'!$C$2:$C$18,MATCH(F26,'Appendix 3 Rules'!$A$2:$A$17))))+(IF(M26="",0,INDEX('Appendix 3 Rules'!$D$2:$D$18,MATCH(F26,'Appendix 3 Rules'!$A$2:$A$17))))+(IF(O26="",0,INDEX('Appendix 3 Rules'!$E$2:$E$18,MATCH(F26,'Appendix 3 Rules'!$A$2:$A$17))))+(IF(Q26="",0,INDEX('Appendix 3 Rules'!$F$2:$F$18,MATCH(F26,'Appendix 3 Rules'!$A$2:$A$17))))+(IF(S26="",0,INDEX('Appendix 3 Rules'!$G$2:$G$18,MATCH(F26,'Appendix 3 Rules'!$A$2:$A$17))))+(IF(U26="",0,INDEX('Appendix 3 Rules'!$H$2:$H$18,MATCH(F26,'Appendix 3 Rules'!$A$2:$A$17))))+(IF(W26="",0,INDEX('Appendix 3 Rules'!$I$2:$I$18,MATCH(F26,'Appendix 3 Rules'!$A$2:$A$17))))+(IF(Y26="",0,INDEX('Appendix 3 Rules'!$J$2:$J$18,MATCH(F26,'Appendix 3 Rules'!$A$2:$A$17))))+(IF(AA26="",0,INDEX('Appendix 3 Rules'!$K$2:$K$18,MATCH(F26,'Appendix 3 Rules'!$A$2:$A$17))))+(IF(AC26="",0,INDEX('Appendix 3 Rules'!$L$2:$L$18,MATCH(F26,'Appendix 3 Rules'!$A$2:$A$17))))+(IF(AE26="",0,INDEX('Appendix 3 Rules'!$M$2:$M$18,MATCH(F26,'Appendix 3 Rules'!$A$2:$A$17))))+(IF(AG26="",0,INDEX('Appendix 3 Rules'!$N$2:$N$18,MATCH(F26,'Appendix 3 Rules'!$A$2:$A$17))))+(IF(F26="gc1",VLOOKUP(F26,'Appendix 3 Rules'!A17:$O$34,15)))+(IF(F26="gc2",VLOOKUP(F26,'Appendix 3 Rules'!A17:$O$34,15)))+(IF(F26="gc3",VLOOKUP(F26,'Appendix 3 Rules'!A17:$O$34,15)))+(IF(F26="gr1",VLOOKUP(F26,'Appendix 3 Rules'!A17:$O$34,15)))+(IF(F26="gr2",VLOOKUP(F26,'Appendix 3 Rules'!A17:$O$34,15)))+(IF(F26="gr3",VLOOKUP(F26,'Appendix 3 Rules'!A17:$O$34,15)))+(IF(F26="h1",VLOOKUP(F26,'Appendix 3 Rules'!A17:$O$34,15)))+(IF(F26="h2",VLOOKUP(F26,'Appendix 3 Rules'!A17:$O$34,15)))+(IF(F26="h3",VLOOKUP(F26,'Appendix 3 Rules'!A17:$O$34,15)))+(IF(F26="i1",VLOOKUP(F26,'Appendix 3 Rules'!A17:$O$34,15)))+(IF(F26="i2",VLOOKUP(F26,'Appendix 3 Rules'!A17:$O$34,15)))+(IF(F26="j1",VLOOKUP(F26,'Appendix 3 Rules'!A17:$O$34,15)))+(IF(F26="j2",VLOOKUP(F26,'Appendix 3 Rules'!A17:$O$34,15)))+(IF(F26="k",VLOOKUP(F26,'Appendix 3 Rules'!A17:$O$34,15)))+(IF(F26="l1",VLOOKUP(F26,'Appendix 3 Rules'!A17:$O$34,15)))+(IF(F26="l2",VLOOKUP(F26,'Appendix 3 Rules'!A17:$O$34,15)))+(IF(F26="m1",VLOOKUP(F26,'Appendix 3 Rules'!A17:$O$34,15)))+(IF(F26="m2",VLOOKUP(F26,'Appendix 3 Rules'!A17:$O$34,15)))+(IF(F26="m3",VLOOKUP(F26,'Appendix 3 Rules'!A17:$O$34,15)))+(IF(F26="n",VLOOKUP(F26,'Appendix 3 Rules'!A17:$O$34,15)))+(IF(F26="o",VLOOKUP(F26,'Appendix 3 Rules'!A17:$O$34,15)))+(IF(F26="p",VLOOKUP(F26,'Appendix 3 Rules'!A17:$O$34,15)))+(IF(F26="q",VLOOKUP(F26,'Appendix 3 Rules'!A17:$O$34,15)))+(IF(F26="r",VLOOKUP(F26,'Appendix 3 Rules'!A17:$O$34,15)))+(IF(F26="s",VLOOKUP(F26,'Appendix 3 Rules'!A17:$O$34,15)))+(IF(F26="t",VLOOKUP(F26,'Appendix 3 Rules'!A17:$O$34,15)))+(IF(F26="u",VLOOKUP(F26,'Appendix 3 Rules'!A17:$O$34,15))))))</f>
        <v/>
      </c>
      <c r="I26" s="8"/>
      <c r="J26" s="13"/>
      <c r="K26" s="8"/>
      <c r="L26" s="13"/>
      <c r="M26" s="8"/>
      <c r="N26" s="13"/>
      <c r="O26" s="8"/>
      <c r="P26" s="13"/>
      <c r="Q26" s="8"/>
      <c r="R26" s="13"/>
      <c r="S26" s="8"/>
      <c r="T26" s="13"/>
      <c r="U26" s="8"/>
      <c r="V26" s="13"/>
      <c r="W26" s="8"/>
      <c r="X26" s="13"/>
      <c r="Y26" s="8"/>
      <c r="Z26" s="13"/>
      <c r="AA26" s="8"/>
      <c r="AB26" s="13"/>
      <c r="AC26" s="8"/>
      <c r="AD26" s="13"/>
      <c r="AE26" s="8"/>
      <c r="AF26" s="13"/>
      <c r="AG26" s="8"/>
      <c r="AH26" s="13"/>
      <c r="AI26" s="60"/>
      <c r="AK26" s="13" t="str">
        <f>IF(AND(F26&lt;&gt;"f",M26&lt;&gt;""),VLOOKUP(F26,'Appendix 3 Rules'!$A$1:$O$34,4,FALSE),"")</f>
        <v/>
      </c>
      <c r="AL26" s="13" t="str">
        <f>IF(Q26="","",VLOOKUP(F26,'Appendix 3 Rules'!$A$1:$N$34,6,FALSE))</f>
        <v/>
      </c>
      <c r="AM26" s="13" t="str">
        <f>IF(AND(F26="f",U26&lt;&gt;""),VLOOKUP(F26,'Appendix 3 Rules'!$A$1:$N$34,8,FALSE),"")</f>
        <v/>
      </c>
    </row>
    <row r="27" spans="1:39" ht="18" customHeight="1" x14ac:dyDescent="0.2">
      <c r="B27" s="75"/>
      <c r="C27" s="8"/>
      <c r="D27" s="15"/>
      <c r="E27" s="8"/>
      <c r="F27" s="8"/>
      <c r="G27" s="20" t="str">
        <f>IF(F27="","",SUMPRODUCT(IF(I27="",0,INDEX('Appendix 3 Rules'!$B$2:$B$18,MATCH(F27,'Appendix 3 Rules'!$A$2:$A$17))))+(IF(K27="",0,INDEX('Appendix 3 Rules'!$C$2:$C$18,MATCH(F27,'Appendix 3 Rules'!$A$2:$A$17))))+(IF(M27="",0,INDEX('Appendix 3 Rules'!$D$2:$D$18,MATCH(F27,'Appendix 3 Rules'!$A$2:$A$17))))+(IF(O27="",0,INDEX('Appendix 3 Rules'!$E$2:$E$18,MATCH(F27,'Appendix 3 Rules'!$A$2:$A$17))))+(IF(Q27="",0,INDEX('Appendix 3 Rules'!$F$2:$F$18,MATCH(F27,'Appendix 3 Rules'!$A$2:$A$17))))+(IF(S27="",0,INDEX('Appendix 3 Rules'!$G$2:$G$18,MATCH(F27,'Appendix 3 Rules'!$A$2:$A$17))))+(IF(U27="",0,INDEX('Appendix 3 Rules'!$H$2:$H$18,MATCH(F27,'Appendix 3 Rules'!$A$2:$A$17))))+(IF(W27="",0,INDEX('Appendix 3 Rules'!$I$2:$I$18,MATCH(F27,'Appendix 3 Rules'!$A$2:$A$17))))+(IF(Y27="",0,INDEX('Appendix 3 Rules'!$J$2:$J$18,MATCH(F27,'Appendix 3 Rules'!$A$2:$A$17))))+(IF(AA27="",0,INDEX('Appendix 3 Rules'!$K$2:$K$18,MATCH(F27,'Appendix 3 Rules'!$A$2:$A$17))))+(IF(AC27="",0,INDEX('Appendix 3 Rules'!$L$2:$L$18,MATCH(F27,'Appendix 3 Rules'!$A$2:$A$17))))+(IF(AE27="",0,INDEX('Appendix 3 Rules'!$M$2:$M$18,MATCH(F27,'Appendix 3 Rules'!$A$2:$A$17))))+(IF(AG27="",0,INDEX('Appendix 3 Rules'!$N$2:$N$18,MATCH(F27,'Appendix 3 Rules'!$A$2:$A$17))))+(IF(F27="gc1",VLOOKUP(F27,'Appendix 3 Rules'!A18:$O$34,15)))+(IF(F27="gc2",VLOOKUP(F27,'Appendix 3 Rules'!A18:$O$34,15)))+(IF(F27="gc3",VLOOKUP(F27,'Appendix 3 Rules'!A18:$O$34,15)))+(IF(F27="gr1",VLOOKUP(F27,'Appendix 3 Rules'!A18:$O$34,15)))+(IF(F27="gr2",VLOOKUP(F27,'Appendix 3 Rules'!A18:$O$34,15)))+(IF(F27="gr3",VLOOKUP(F27,'Appendix 3 Rules'!A18:$O$34,15)))+(IF(F27="h1",VLOOKUP(F27,'Appendix 3 Rules'!A18:$O$34,15)))+(IF(F27="h2",VLOOKUP(F27,'Appendix 3 Rules'!A18:$O$34,15)))+(IF(F27="h3",VLOOKUP(F27,'Appendix 3 Rules'!A18:$O$34,15)))+(IF(F27="i1",VLOOKUP(F27,'Appendix 3 Rules'!A18:$O$34,15)))+(IF(F27="i2",VLOOKUP(F27,'Appendix 3 Rules'!A18:$O$34,15)))+(IF(F27="j1",VLOOKUP(F27,'Appendix 3 Rules'!A18:$O$34,15)))+(IF(F27="j2",VLOOKUP(F27,'Appendix 3 Rules'!A18:$O$34,15)))+(IF(F27="k",VLOOKUP(F27,'Appendix 3 Rules'!A18:$O$34,15)))+(IF(F27="l1",VLOOKUP(F27,'Appendix 3 Rules'!A18:$O$34,15)))+(IF(F27="l2",VLOOKUP(F27,'Appendix 3 Rules'!A18:$O$34,15)))+(IF(F27="m1",VLOOKUP(F27,'Appendix 3 Rules'!A18:$O$34,15)))+(IF(F27="m2",VLOOKUP(F27,'Appendix 3 Rules'!A18:$O$34,15)))+(IF(F27="m3",VLOOKUP(F27,'Appendix 3 Rules'!A18:$O$34,15)))+(IF(F27="n",VLOOKUP(F27,'Appendix 3 Rules'!A18:$O$34,15)))+(IF(F27="o",VLOOKUP(F27,'Appendix 3 Rules'!A18:$O$34,15)))+(IF(F27="p",VLOOKUP(F27,'Appendix 3 Rules'!A18:$O$34,15)))+(IF(F27="q",VLOOKUP(F27,'Appendix 3 Rules'!A18:$O$34,15)))+(IF(F27="r",VLOOKUP(F27,'Appendix 3 Rules'!A18:$O$34,15)))+(IF(F27="s",VLOOKUP(F27,'Appendix 3 Rules'!A18:$O$34,15)))+(IF(F27="t",VLOOKUP(F27,'Appendix 3 Rules'!A18:$O$34,15)))+(IF(F27="u",VLOOKUP(F27,'Appendix 3 Rules'!A18:$O$34,15))))</f>
        <v/>
      </c>
      <c r="H27" s="80" t="str">
        <f>IF(F27="","",IF(OR(F27="d",F27="e",F27="gc1",F27="gc2",F27="gc3",F27="gr1",F27="gr2",F27="gr3",F27="h1",F27="h2",F27="h3",F27="i1",F27="i2",F27="j1",F27="j2",F27="k",F27="l1",F27="l2",F27="m1",F27="m2",F27="m3",F27="n",F27="o",F27="p",F27="q",F27="r",F27="s",F27="t",F27="u",F27="f"),MIN(G27,VLOOKUP(F27,'Appx 3 (Mass) Rules'!$A$1:$D$150,4,0)),MIN(G27,VLOOKUP(F27,'Appx 3 (Mass) Rules'!$A$1:$D$150,4,0),SUMPRODUCT(IF(I27="",0,INDEX('Appendix 3 Rules'!$B$2:$B$18,MATCH(F27,'Appendix 3 Rules'!$A$2:$A$17))))+(IF(K27="",0,INDEX('Appendix 3 Rules'!$C$2:$C$18,MATCH(F27,'Appendix 3 Rules'!$A$2:$A$17))))+(IF(M27="",0,INDEX('Appendix 3 Rules'!$D$2:$D$18,MATCH(F27,'Appendix 3 Rules'!$A$2:$A$17))))+(IF(O27="",0,INDEX('Appendix 3 Rules'!$E$2:$E$18,MATCH(F27,'Appendix 3 Rules'!$A$2:$A$17))))+(IF(Q27="",0,INDEX('Appendix 3 Rules'!$F$2:$F$18,MATCH(F27,'Appendix 3 Rules'!$A$2:$A$17))))+(IF(S27="",0,INDEX('Appendix 3 Rules'!$G$2:$G$18,MATCH(F27,'Appendix 3 Rules'!$A$2:$A$17))))+(IF(U27="",0,INDEX('Appendix 3 Rules'!$H$2:$H$18,MATCH(F27,'Appendix 3 Rules'!$A$2:$A$17))))+(IF(W27="",0,INDEX('Appendix 3 Rules'!$I$2:$I$18,MATCH(F27,'Appendix 3 Rules'!$A$2:$A$17))))+(IF(Y27="",0,INDEX('Appendix 3 Rules'!$J$2:$J$18,MATCH(F27,'Appendix 3 Rules'!$A$2:$A$17))))+(IF(AA27="",0,INDEX('Appendix 3 Rules'!$K$2:$K$18,MATCH(F27,'Appendix 3 Rules'!$A$2:$A$17))))+(IF(AC27="",0,INDEX('Appendix 3 Rules'!$L$2:$L$18,MATCH(F27,'Appendix 3 Rules'!$A$2:$A$17))))+(IF(AE27="",0,INDEX('Appendix 3 Rules'!$M$2:$M$18,MATCH(F27,'Appendix 3 Rules'!$A$2:$A$17))))+(IF(AG27="",0,INDEX('Appendix 3 Rules'!$N$2:$N$18,MATCH(F27,'Appendix 3 Rules'!$A$2:$A$17))))+(IF(F27="gc1",VLOOKUP(F27,'Appendix 3 Rules'!A18:$O$34,15)))+(IF(F27="gc2",VLOOKUP(F27,'Appendix 3 Rules'!A18:$O$34,15)))+(IF(F27="gc3",VLOOKUP(F27,'Appendix 3 Rules'!A18:$O$34,15)))+(IF(F27="gr1",VLOOKUP(F27,'Appendix 3 Rules'!A18:$O$34,15)))+(IF(F27="gr2",VLOOKUP(F27,'Appendix 3 Rules'!A18:$O$34,15)))+(IF(F27="gr3",VLOOKUP(F27,'Appendix 3 Rules'!A18:$O$34,15)))+(IF(F27="h1",VLOOKUP(F27,'Appendix 3 Rules'!A18:$O$34,15)))+(IF(F27="h2",VLOOKUP(F27,'Appendix 3 Rules'!A18:$O$34,15)))+(IF(F27="h3",VLOOKUP(F27,'Appendix 3 Rules'!A18:$O$34,15)))+(IF(F27="i1",VLOOKUP(F27,'Appendix 3 Rules'!A18:$O$34,15)))+(IF(F27="i2",VLOOKUP(F27,'Appendix 3 Rules'!A18:$O$34,15)))+(IF(F27="j1",VLOOKUP(F27,'Appendix 3 Rules'!A18:$O$34,15)))+(IF(F27="j2",VLOOKUP(F27,'Appendix 3 Rules'!A18:$O$34,15)))+(IF(F27="k",VLOOKUP(F27,'Appendix 3 Rules'!A18:$O$34,15)))+(IF(F27="l1",VLOOKUP(F27,'Appendix 3 Rules'!A18:$O$34,15)))+(IF(F27="l2",VLOOKUP(F27,'Appendix 3 Rules'!A18:$O$34,15)))+(IF(F27="m1",VLOOKUP(F27,'Appendix 3 Rules'!A18:$O$34,15)))+(IF(F27="m2",VLOOKUP(F27,'Appendix 3 Rules'!A18:$O$34,15)))+(IF(F27="m3",VLOOKUP(F27,'Appendix 3 Rules'!A18:$O$34,15)))+(IF(F27="n",VLOOKUP(F27,'Appendix 3 Rules'!A18:$O$34,15)))+(IF(F27="o",VLOOKUP(F27,'Appendix 3 Rules'!A18:$O$34,15)))+(IF(F27="p",VLOOKUP(F27,'Appendix 3 Rules'!A18:$O$34,15)))+(IF(F27="q",VLOOKUP(F27,'Appendix 3 Rules'!A18:$O$34,15)))+(IF(F27="r",VLOOKUP(F27,'Appendix 3 Rules'!A18:$O$34,15)))+(IF(F27="s",VLOOKUP(F27,'Appendix 3 Rules'!A18:$O$34,15)))+(IF(F27="t",VLOOKUP(F27,'Appendix 3 Rules'!A18:$O$34,15)))+(IF(F27="u",VLOOKUP(F27,'Appendix 3 Rules'!A18:$O$34,15))))))</f>
        <v/>
      </c>
      <c r="I27" s="8"/>
      <c r="J27" s="13"/>
      <c r="K27" s="8"/>
      <c r="L27" s="13"/>
      <c r="M27" s="8"/>
      <c r="N27" s="13"/>
      <c r="O27" s="8"/>
      <c r="P27" s="13"/>
      <c r="Q27" s="8"/>
      <c r="R27" s="13"/>
      <c r="S27" s="8"/>
      <c r="T27" s="13"/>
      <c r="U27" s="8"/>
      <c r="V27" s="13"/>
      <c r="W27" s="8"/>
      <c r="X27" s="13"/>
      <c r="Y27" s="8"/>
      <c r="Z27" s="13"/>
      <c r="AA27" s="8"/>
      <c r="AB27" s="13"/>
      <c r="AC27" s="8"/>
      <c r="AD27" s="13"/>
      <c r="AE27" s="8"/>
      <c r="AF27" s="13"/>
      <c r="AG27" s="8"/>
      <c r="AH27" s="13"/>
      <c r="AI27" s="60"/>
      <c r="AK27" s="13" t="str">
        <f>IF(AND(F27&lt;&gt;"f",M27&lt;&gt;""),VLOOKUP(F27,'Appendix 3 Rules'!$A$1:$O$34,4,FALSE),"")</f>
        <v/>
      </c>
      <c r="AL27" s="13" t="str">
        <f>IF(Q27="","",VLOOKUP(F27,'Appendix 3 Rules'!$A$1:$N$34,6,FALSE))</f>
        <v/>
      </c>
      <c r="AM27" s="13" t="str">
        <f>IF(AND(F27="f",U27&lt;&gt;""),VLOOKUP(F27,'Appendix 3 Rules'!$A$1:$N$34,8,FALSE),"")</f>
        <v/>
      </c>
    </row>
    <row r="28" spans="1:39" ht="18" customHeight="1" x14ac:dyDescent="0.2">
      <c r="B28" s="75"/>
      <c r="C28" s="8"/>
      <c r="D28" s="15"/>
      <c r="E28" s="8"/>
      <c r="F28" s="8"/>
      <c r="G28" s="20" t="str">
        <f>IF(F28="","",SUMPRODUCT(IF(I28="",0,INDEX('Appendix 3 Rules'!$B$2:$B$18,MATCH(F28,'Appendix 3 Rules'!$A$2:$A$17))))+(IF(K28="",0,INDEX('Appendix 3 Rules'!$C$2:$C$18,MATCH(F28,'Appendix 3 Rules'!$A$2:$A$17))))+(IF(M28="",0,INDEX('Appendix 3 Rules'!$D$2:$D$18,MATCH(F28,'Appendix 3 Rules'!$A$2:$A$17))))+(IF(O28="",0,INDEX('Appendix 3 Rules'!$E$2:$E$18,MATCH(F28,'Appendix 3 Rules'!$A$2:$A$17))))+(IF(Q28="",0,INDEX('Appendix 3 Rules'!$F$2:$F$18,MATCH(F28,'Appendix 3 Rules'!$A$2:$A$17))))+(IF(S28="",0,INDEX('Appendix 3 Rules'!$G$2:$G$18,MATCH(F28,'Appendix 3 Rules'!$A$2:$A$17))))+(IF(U28="",0,INDEX('Appendix 3 Rules'!$H$2:$H$18,MATCH(F28,'Appendix 3 Rules'!$A$2:$A$17))))+(IF(W28="",0,INDEX('Appendix 3 Rules'!$I$2:$I$18,MATCH(F28,'Appendix 3 Rules'!$A$2:$A$17))))+(IF(Y28="",0,INDEX('Appendix 3 Rules'!$J$2:$J$18,MATCH(F28,'Appendix 3 Rules'!$A$2:$A$17))))+(IF(AA28="",0,INDEX('Appendix 3 Rules'!$K$2:$K$18,MATCH(F28,'Appendix 3 Rules'!$A$2:$A$17))))+(IF(AC28="",0,INDEX('Appendix 3 Rules'!$L$2:$L$18,MATCH(F28,'Appendix 3 Rules'!$A$2:$A$17))))+(IF(AE28="",0,INDEX('Appendix 3 Rules'!$M$2:$M$18,MATCH(F28,'Appendix 3 Rules'!$A$2:$A$17))))+(IF(AG28="",0,INDEX('Appendix 3 Rules'!$N$2:$N$18,MATCH(F28,'Appendix 3 Rules'!$A$2:$A$17))))+(IF(F28="gc1",VLOOKUP(F28,'Appendix 3 Rules'!A19:$O$34,15)))+(IF(F28="gc2",VLOOKUP(F28,'Appendix 3 Rules'!A19:$O$34,15)))+(IF(F28="gc3",VLOOKUP(F28,'Appendix 3 Rules'!A19:$O$34,15)))+(IF(F28="gr1",VLOOKUP(F28,'Appendix 3 Rules'!A19:$O$34,15)))+(IF(F28="gr2",VLOOKUP(F28,'Appendix 3 Rules'!A19:$O$34,15)))+(IF(F28="gr3",VLOOKUP(F28,'Appendix 3 Rules'!A19:$O$34,15)))+(IF(F28="h1",VLOOKUP(F28,'Appendix 3 Rules'!A19:$O$34,15)))+(IF(F28="h2",VLOOKUP(F28,'Appendix 3 Rules'!A19:$O$34,15)))+(IF(F28="h3",VLOOKUP(F28,'Appendix 3 Rules'!A19:$O$34,15)))+(IF(F28="i1",VLOOKUP(F28,'Appendix 3 Rules'!A19:$O$34,15)))+(IF(F28="i2",VLOOKUP(F28,'Appendix 3 Rules'!A19:$O$34,15)))+(IF(F28="j1",VLOOKUP(F28,'Appendix 3 Rules'!A19:$O$34,15)))+(IF(F28="j2",VLOOKUP(F28,'Appendix 3 Rules'!A19:$O$34,15)))+(IF(F28="k",VLOOKUP(F28,'Appendix 3 Rules'!A19:$O$34,15)))+(IF(F28="l1",VLOOKUP(F28,'Appendix 3 Rules'!A19:$O$34,15)))+(IF(F28="l2",VLOOKUP(F28,'Appendix 3 Rules'!A19:$O$34,15)))+(IF(F28="m1",VLOOKUP(F28,'Appendix 3 Rules'!A19:$O$34,15)))+(IF(F28="m2",VLOOKUP(F28,'Appendix 3 Rules'!A19:$O$34,15)))+(IF(F28="m3",VLOOKUP(F28,'Appendix 3 Rules'!A19:$O$34,15)))+(IF(F28="n",VLOOKUP(F28,'Appendix 3 Rules'!A19:$O$34,15)))+(IF(F28="o",VLOOKUP(F28,'Appendix 3 Rules'!A19:$O$34,15)))+(IF(F28="p",VLOOKUP(F28,'Appendix 3 Rules'!A19:$O$34,15)))+(IF(F28="q",VLOOKUP(F28,'Appendix 3 Rules'!A19:$O$34,15)))+(IF(F28="r",VLOOKUP(F28,'Appendix 3 Rules'!A19:$O$34,15)))+(IF(F28="s",VLOOKUP(F28,'Appendix 3 Rules'!A19:$O$34,15)))+(IF(F28="t",VLOOKUP(F28,'Appendix 3 Rules'!A19:$O$34,15)))+(IF(F28="u",VLOOKUP(F28,'Appendix 3 Rules'!A19:$O$34,15))))</f>
        <v/>
      </c>
      <c r="H28" s="80" t="str">
        <f>IF(F28="","",IF(OR(F28="d",F28="e",F28="gc1",F28="gc2",F28="gc3",F28="gr1",F28="gr2",F28="gr3",F28="h1",F28="h2",F28="h3",F28="i1",F28="i2",F28="j1",F28="j2",F28="k",F28="l1",F28="l2",F28="m1",F28="m2",F28="m3",F28="n",F28="o",F28="p",F28="q",F28="r",F28="s",F28="t",F28="u",F28="f"),MIN(G28,VLOOKUP(F28,'Appx 3 (Mass) Rules'!$A$1:$D$150,4,0)),MIN(G28,VLOOKUP(F28,'Appx 3 (Mass) Rules'!$A$1:$D$150,4,0),SUMPRODUCT(IF(I28="",0,INDEX('Appendix 3 Rules'!$B$2:$B$18,MATCH(F28,'Appendix 3 Rules'!$A$2:$A$17))))+(IF(K28="",0,INDEX('Appendix 3 Rules'!$C$2:$C$18,MATCH(F28,'Appendix 3 Rules'!$A$2:$A$17))))+(IF(M28="",0,INDEX('Appendix 3 Rules'!$D$2:$D$18,MATCH(F28,'Appendix 3 Rules'!$A$2:$A$17))))+(IF(O28="",0,INDEX('Appendix 3 Rules'!$E$2:$E$18,MATCH(F28,'Appendix 3 Rules'!$A$2:$A$17))))+(IF(Q28="",0,INDEX('Appendix 3 Rules'!$F$2:$F$18,MATCH(F28,'Appendix 3 Rules'!$A$2:$A$17))))+(IF(S28="",0,INDEX('Appendix 3 Rules'!$G$2:$G$18,MATCH(F28,'Appendix 3 Rules'!$A$2:$A$17))))+(IF(U28="",0,INDEX('Appendix 3 Rules'!$H$2:$H$18,MATCH(F28,'Appendix 3 Rules'!$A$2:$A$17))))+(IF(W28="",0,INDEX('Appendix 3 Rules'!$I$2:$I$18,MATCH(F28,'Appendix 3 Rules'!$A$2:$A$17))))+(IF(Y28="",0,INDEX('Appendix 3 Rules'!$J$2:$J$18,MATCH(F28,'Appendix 3 Rules'!$A$2:$A$17))))+(IF(AA28="",0,INDEX('Appendix 3 Rules'!$K$2:$K$18,MATCH(F28,'Appendix 3 Rules'!$A$2:$A$17))))+(IF(AC28="",0,INDEX('Appendix 3 Rules'!$L$2:$L$18,MATCH(F28,'Appendix 3 Rules'!$A$2:$A$17))))+(IF(AE28="",0,INDEX('Appendix 3 Rules'!$M$2:$M$18,MATCH(F28,'Appendix 3 Rules'!$A$2:$A$17))))+(IF(AG28="",0,INDEX('Appendix 3 Rules'!$N$2:$N$18,MATCH(F28,'Appendix 3 Rules'!$A$2:$A$17))))+(IF(F28="gc1",VLOOKUP(F28,'Appendix 3 Rules'!A19:$O$34,15)))+(IF(F28="gc2",VLOOKUP(F28,'Appendix 3 Rules'!A19:$O$34,15)))+(IF(F28="gc3",VLOOKUP(F28,'Appendix 3 Rules'!A19:$O$34,15)))+(IF(F28="gr1",VLOOKUP(F28,'Appendix 3 Rules'!A19:$O$34,15)))+(IF(F28="gr2",VLOOKUP(F28,'Appendix 3 Rules'!A19:$O$34,15)))+(IF(F28="gr3",VLOOKUP(F28,'Appendix 3 Rules'!A19:$O$34,15)))+(IF(F28="h1",VLOOKUP(F28,'Appendix 3 Rules'!A19:$O$34,15)))+(IF(F28="h2",VLOOKUP(F28,'Appendix 3 Rules'!A19:$O$34,15)))+(IF(F28="h3",VLOOKUP(F28,'Appendix 3 Rules'!A19:$O$34,15)))+(IF(F28="i1",VLOOKUP(F28,'Appendix 3 Rules'!A19:$O$34,15)))+(IF(F28="i2",VLOOKUP(F28,'Appendix 3 Rules'!A19:$O$34,15)))+(IF(F28="j1",VLOOKUP(F28,'Appendix 3 Rules'!A19:$O$34,15)))+(IF(F28="j2",VLOOKUP(F28,'Appendix 3 Rules'!A19:$O$34,15)))+(IF(F28="k",VLOOKUP(F28,'Appendix 3 Rules'!A19:$O$34,15)))+(IF(F28="l1",VLOOKUP(F28,'Appendix 3 Rules'!A19:$O$34,15)))+(IF(F28="l2",VLOOKUP(F28,'Appendix 3 Rules'!A19:$O$34,15)))+(IF(F28="m1",VLOOKUP(F28,'Appendix 3 Rules'!A19:$O$34,15)))+(IF(F28="m2",VLOOKUP(F28,'Appendix 3 Rules'!A19:$O$34,15)))+(IF(F28="m3",VLOOKUP(F28,'Appendix 3 Rules'!A19:$O$34,15)))+(IF(F28="n",VLOOKUP(F28,'Appendix 3 Rules'!A19:$O$34,15)))+(IF(F28="o",VLOOKUP(F28,'Appendix 3 Rules'!A19:$O$34,15)))+(IF(F28="p",VLOOKUP(F28,'Appendix 3 Rules'!A19:$O$34,15)))+(IF(F28="q",VLOOKUP(F28,'Appendix 3 Rules'!A19:$O$34,15)))+(IF(F28="r",VLOOKUP(F28,'Appendix 3 Rules'!A19:$O$34,15)))+(IF(F28="s",VLOOKUP(F28,'Appendix 3 Rules'!A19:$O$34,15)))+(IF(F28="t",VLOOKUP(F28,'Appendix 3 Rules'!A19:$O$34,15)))+(IF(F28="u",VLOOKUP(F28,'Appendix 3 Rules'!A19:$O$34,15))))))</f>
        <v/>
      </c>
      <c r="I28" s="8"/>
      <c r="J28" s="13"/>
      <c r="K28" s="8"/>
      <c r="L28" s="13"/>
      <c r="M28" s="8"/>
      <c r="N28" s="13"/>
      <c r="O28" s="8"/>
      <c r="P28" s="13"/>
      <c r="Q28" s="8"/>
      <c r="R28" s="13"/>
      <c r="S28" s="8"/>
      <c r="T28" s="13"/>
      <c r="U28" s="8"/>
      <c r="V28" s="13"/>
      <c r="W28" s="8"/>
      <c r="X28" s="13"/>
      <c r="Y28" s="8"/>
      <c r="Z28" s="13"/>
      <c r="AA28" s="8"/>
      <c r="AB28" s="13"/>
      <c r="AC28" s="8"/>
      <c r="AD28" s="13"/>
      <c r="AE28" s="8"/>
      <c r="AF28" s="13"/>
      <c r="AG28" s="8"/>
      <c r="AH28" s="13"/>
      <c r="AI28" s="60"/>
      <c r="AK28" s="13" t="str">
        <f>IF(AND(F28&lt;&gt;"f",M28&lt;&gt;""),VLOOKUP(F28,'Appendix 3 Rules'!$A$1:$O$34,4,FALSE),"")</f>
        <v/>
      </c>
      <c r="AL28" s="13" t="str">
        <f>IF(Q28="","",VLOOKUP(F28,'Appendix 3 Rules'!$A$1:$N$34,6,FALSE))</f>
        <v/>
      </c>
      <c r="AM28" s="13" t="str">
        <f>IF(AND(F28="f",U28&lt;&gt;""),VLOOKUP(F28,'Appendix 3 Rules'!$A$1:$N$34,8,FALSE),"")</f>
        <v/>
      </c>
    </row>
    <row r="29" spans="1:39" ht="18" customHeight="1" x14ac:dyDescent="0.2">
      <c r="B29" s="75"/>
      <c r="C29" s="8"/>
      <c r="D29" s="15"/>
      <c r="E29" s="8"/>
      <c r="F29" s="8"/>
      <c r="G29" s="20" t="str">
        <f>IF(F29="","",SUMPRODUCT(IF(I29="",0,INDEX('Appendix 3 Rules'!$B$2:$B$18,MATCH(F29,'Appendix 3 Rules'!$A$2:$A$17))))+(IF(K29="",0,INDEX('Appendix 3 Rules'!$C$2:$C$18,MATCH(F29,'Appendix 3 Rules'!$A$2:$A$17))))+(IF(M29="",0,INDEX('Appendix 3 Rules'!$D$2:$D$18,MATCH(F29,'Appendix 3 Rules'!$A$2:$A$17))))+(IF(O29="",0,INDEX('Appendix 3 Rules'!$E$2:$E$18,MATCH(F29,'Appendix 3 Rules'!$A$2:$A$17))))+(IF(Q29="",0,INDEX('Appendix 3 Rules'!$F$2:$F$18,MATCH(F29,'Appendix 3 Rules'!$A$2:$A$17))))+(IF(S29="",0,INDEX('Appendix 3 Rules'!$G$2:$G$18,MATCH(F29,'Appendix 3 Rules'!$A$2:$A$17))))+(IF(U29="",0,INDEX('Appendix 3 Rules'!$H$2:$H$18,MATCH(F29,'Appendix 3 Rules'!$A$2:$A$17))))+(IF(W29="",0,INDEX('Appendix 3 Rules'!$I$2:$I$18,MATCH(F29,'Appendix 3 Rules'!$A$2:$A$17))))+(IF(Y29="",0,INDEX('Appendix 3 Rules'!$J$2:$J$18,MATCH(F29,'Appendix 3 Rules'!$A$2:$A$17))))+(IF(AA29="",0,INDEX('Appendix 3 Rules'!$K$2:$K$18,MATCH(F29,'Appendix 3 Rules'!$A$2:$A$17))))+(IF(AC29="",0,INDEX('Appendix 3 Rules'!$L$2:$L$18,MATCH(F29,'Appendix 3 Rules'!$A$2:$A$17))))+(IF(AE29="",0,INDEX('Appendix 3 Rules'!$M$2:$M$18,MATCH(F29,'Appendix 3 Rules'!$A$2:$A$17))))+(IF(AG29="",0,INDEX('Appendix 3 Rules'!$N$2:$N$18,MATCH(F29,'Appendix 3 Rules'!$A$2:$A$17))))+(IF(F29="gc1",VLOOKUP(F29,'Appendix 3 Rules'!A20:$O$34,15)))+(IF(F29="gc2",VLOOKUP(F29,'Appendix 3 Rules'!A20:$O$34,15)))+(IF(F29="gc3",VLOOKUP(F29,'Appendix 3 Rules'!A20:$O$34,15)))+(IF(F29="gr1",VLOOKUP(F29,'Appendix 3 Rules'!A20:$O$34,15)))+(IF(F29="gr2",VLOOKUP(F29,'Appendix 3 Rules'!A20:$O$34,15)))+(IF(F29="gr3",VLOOKUP(F29,'Appendix 3 Rules'!A20:$O$34,15)))+(IF(F29="h1",VLOOKUP(F29,'Appendix 3 Rules'!A20:$O$34,15)))+(IF(F29="h2",VLOOKUP(F29,'Appendix 3 Rules'!A20:$O$34,15)))+(IF(F29="h3",VLOOKUP(F29,'Appendix 3 Rules'!A20:$O$34,15)))+(IF(F29="i1",VLOOKUP(F29,'Appendix 3 Rules'!A20:$O$34,15)))+(IF(F29="i2",VLOOKUP(F29,'Appendix 3 Rules'!A20:$O$34,15)))+(IF(F29="j1",VLOOKUP(F29,'Appendix 3 Rules'!A20:$O$34,15)))+(IF(F29="j2",VLOOKUP(F29,'Appendix 3 Rules'!A20:$O$34,15)))+(IF(F29="k",VLOOKUP(F29,'Appendix 3 Rules'!A20:$O$34,15)))+(IF(F29="l1",VLOOKUP(F29,'Appendix 3 Rules'!A20:$O$34,15)))+(IF(F29="l2",VLOOKUP(F29,'Appendix 3 Rules'!A20:$O$34,15)))+(IF(F29="m1",VLOOKUP(F29,'Appendix 3 Rules'!A20:$O$34,15)))+(IF(F29="m2",VLOOKUP(F29,'Appendix 3 Rules'!A20:$O$34,15)))+(IF(F29="m3",VLOOKUP(F29,'Appendix 3 Rules'!A20:$O$34,15)))+(IF(F29="n",VLOOKUP(F29,'Appendix 3 Rules'!A20:$O$34,15)))+(IF(F29="o",VLOOKUP(F29,'Appendix 3 Rules'!A20:$O$34,15)))+(IF(F29="p",VLOOKUP(F29,'Appendix 3 Rules'!A20:$O$34,15)))+(IF(F29="q",VLOOKUP(F29,'Appendix 3 Rules'!A20:$O$34,15)))+(IF(F29="r",VLOOKUP(F29,'Appendix 3 Rules'!A20:$O$34,15)))+(IF(F29="s",VLOOKUP(F29,'Appendix 3 Rules'!A20:$O$34,15)))+(IF(F29="t",VLOOKUP(F29,'Appendix 3 Rules'!A20:$O$34,15)))+(IF(F29="u",VLOOKUP(F29,'Appendix 3 Rules'!A20:$O$34,15))))</f>
        <v/>
      </c>
      <c r="H29" s="80" t="str">
        <f>IF(F29="","",IF(OR(F29="d",F29="e",F29="gc1",F29="gc2",F29="gc3",F29="gr1",F29="gr2",F29="gr3",F29="h1",F29="h2",F29="h3",F29="i1",F29="i2",F29="j1",F29="j2",F29="k",F29="l1",F29="l2",F29="m1",F29="m2",F29="m3",F29="n",F29="o",F29="p",F29="q",F29="r",F29="s",F29="t",F29="u",F29="f"),MIN(G29,VLOOKUP(F29,'Appx 3 (Mass) Rules'!$A$1:$D$150,4,0)),MIN(G29,VLOOKUP(F29,'Appx 3 (Mass) Rules'!$A$1:$D$150,4,0),SUMPRODUCT(IF(I29="",0,INDEX('Appendix 3 Rules'!$B$2:$B$18,MATCH(F29,'Appendix 3 Rules'!$A$2:$A$17))))+(IF(K29="",0,INDEX('Appendix 3 Rules'!$C$2:$C$18,MATCH(F29,'Appendix 3 Rules'!$A$2:$A$17))))+(IF(M29="",0,INDEX('Appendix 3 Rules'!$D$2:$D$18,MATCH(F29,'Appendix 3 Rules'!$A$2:$A$17))))+(IF(O29="",0,INDEX('Appendix 3 Rules'!$E$2:$E$18,MATCH(F29,'Appendix 3 Rules'!$A$2:$A$17))))+(IF(Q29="",0,INDEX('Appendix 3 Rules'!$F$2:$F$18,MATCH(F29,'Appendix 3 Rules'!$A$2:$A$17))))+(IF(S29="",0,INDEX('Appendix 3 Rules'!$G$2:$G$18,MATCH(F29,'Appendix 3 Rules'!$A$2:$A$17))))+(IF(U29="",0,INDEX('Appendix 3 Rules'!$H$2:$H$18,MATCH(F29,'Appendix 3 Rules'!$A$2:$A$17))))+(IF(W29="",0,INDEX('Appendix 3 Rules'!$I$2:$I$18,MATCH(F29,'Appendix 3 Rules'!$A$2:$A$17))))+(IF(Y29="",0,INDEX('Appendix 3 Rules'!$J$2:$J$18,MATCH(F29,'Appendix 3 Rules'!$A$2:$A$17))))+(IF(AA29="",0,INDEX('Appendix 3 Rules'!$K$2:$K$18,MATCH(F29,'Appendix 3 Rules'!$A$2:$A$17))))+(IF(AC29="",0,INDEX('Appendix 3 Rules'!$L$2:$L$18,MATCH(F29,'Appendix 3 Rules'!$A$2:$A$17))))+(IF(AE29="",0,INDEX('Appendix 3 Rules'!$M$2:$M$18,MATCH(F29,'Appendix 3 Rules'!$A$2:$A$17))))+(IF(AG29="",0,INDEX('Appendix 3 Rules'!$N$2:$N$18,MATCH(F29,'Appendix 3 Rules'!$A$2:$A$17))))+(IF(F29="gc1",VLOOKUP(F29,'Appendix 3 Rules'!A20:$O$34,15)))+(IF(F29="gc2",VLOOKUP(F29,'Appendix 3 Rules'!A20:$O$34,15)))+(IF(F29="gc3",VLOOKUP(F29,'Appendix 3 Rules'!A20:$O$34,15)))+(IF(F29="gr1",VLOOKUP(F29,'Appendix 3 Rules'!A20:$O$34,15)))+(IF(F29="gr2",VLOOKUP(F29,'Appendix 3 Rules'!A20:$O$34,15)))+(IF(F29="gr3",VLOOKUP(F29,'Appendix 3 Rules'!A20:$O$34,15)))+(IF(F29="h1",VLOOKUP(F29,'Appendix 3 Rules'!A20:$O$34,15)))+(IF(F29="h2",VLOOKUP(F29,'Appendix 3 Rules'!A20:$O$34,15)))+(IF(F29="h3",VLOOKUP(F29,'Appendix 3 Rules'!A20:$O$34,15)))+(IF(F29="i1",VLOOKUP(F29,'Appendix 3 Rules'!A20:$O$34,15)))+(IF(F29="i2",VLOOKUP(F29,'Appendix 3 Rules'!A20:$O$34,15)))+(IF(F29="j1",VLOOKUP(F29,'Appendix 3 Rules'!A20:$O$34,15)))+(IF(F29="j2",VLOOKUP(F29,'Appendix 3 Rules'!A20:$O$34,15)))+(IF(F29="k",VLOOKUP(F29,'Appendix 3 Rules'!A20:$O$34,15)))+(IF(F29="l1",VLOOKUP(F29,'Appendix 3 Rules'!A20:$O$34,15)))+(IF(F29="l2",VLOOKUP(F29,'Appendix 3 Rules'!A20:$O$34,15)))+(IF(F29="m1",VLOOKUP(F29,'Appendix 3 Rules'!A20:$O$34,15)))+(IF(F29="m2",VLOOKUP(F29,'Appendix 3 Rules'!A20:$O$34,15)))+(IF(F29="m3",VLOOKUP(F29,'Appendix 3 Rules'!A20:$O$34,15)))+(IF(F29="n",VLOOKUP(F29,'Appendix 3 Rules'!A20:$O$34,15)))+(IF(F29="o",VLOOKUP(F29,'Appendix 3 Rules'!A20:$O$34,15)))+(IF(F29="p",VLOOKUP(F29,'Appendix 3 Rules'!A20:$O$34,15)))+(IF(F29="q",VLOOKUP(F29,'Appendix 3 Rules'!A20:$O$34,15)))+(IF(F29="r",VLOOKUP(F29,'Appendix 3 Rules'!A20:$O$34,15)))+(IF(F29="s",VLOOKUP(F29,'Appendix 3 Rules'!A20:$O$34,15)))+(IF(F29="t",VLOOKUP(F29,'Appendix 3 Rules'!A20:$O$34,15)))+(IF(F29="u",VLOOKUP(F29,'Appendix 3 Rules'!A20:$O$34,15))))))</f>
        <v/>
      </c>
      <c r="I29" s="8"/>
      <c r="J29" s="13"/>
      <c r="K29" s="8"/>
      <c r="L29" s="13"/>
      <c r="M29" s="8"/>
      <c r="N29" s="13"/>
      <c r="O29" s="8"/>
      <c r="P29" s="13"/>
      <c r="Q29" s="8"/>
      <c r="R29" s="13"/>
      <c r="S29" s="8"/>
      <c r="T29" s="13"/>
      <c r="U29" s="8"/>
      <c r="V29" s="13"/>
      <c r="W29" s="8"/>
      <c r="X29" s="13"/>
      <c r="Y29" s="8"/>
      <c r="Z29" s="13"/>
      <c r="AA29" s="8"/>
      <c r="AB29" s="13"/>
      <c r="AC29" s="8"/>
      <c r="AD29" s="13"/>
      <c r="AE29" s="8"/>
      <c r="AF29" s="13"/>
      <c r="AG29" s="8"/>
      <c r="AH29" s="13"/>
      <c r="AI29" s="60"/>
      <c r="AK29" s="13" t="str">
        <f>IF(AND(F29&lt;&gt;"f",M29&lt;&gt;""),VLOOKUP(F29,'Appendix 3 Rules'!$A$1:$O$34,4,FALSE),"")</f>
        <v/>
      </c>
      <c r="AL29" s="13" t="str">
        <f>IF(Q29="","",VLOOKUP(F29,'Appendix 3 Rules'!$A$1:$N$34,6,FALSE))</f>
        <v/>
      </c>
      <c r="AM29" s="13" t="str">
        <f>IF(AND(F29="f",U29&lt;&gt;""),VLOOKUP(F29,'Appendix 3 Rules'!$A$1:$N$34,8,FALSE),"")</f>
        <v/>
      </c>
    </row>
    <row r="30" spans="1:39" ht="18" customHeight="1" x14ac:dyDescent="0.2">
      <c r="B30" s="75"/>
      <c r="C30" s="8"/>
      <c r="D30" s="15"/>
      <c r="E30" s="8"/>
      <c r="F30" s="8"/>
      <c r="G30" s="20" t="str">
        <f>IF(F30="","",SUMPRODUCT(IF(I30="",0,INDEX('Appendix 3 Rules'!$B$2:$B$18,MATCH(F30,'Appendix 3 Rules'!$A$2:$A$17))))+(IF(K30="",0,INDEX('Appendix 3 Rules'!$C$2:$C$18,MATCH(F30,'Appendix 3 Rules'!$A$2:$A$17))))+(IF(M30="",0,INDEX('Appendix 3 Rules'!$D$2:$D$18,MATCH(F30,'Appendix 3 Rules'!$A$2:$A$17))))+(IF(O30="",0,INDEX('Appendix 3 Rules'!$E$2:$E$18,MATCH(F30,'Appendix 3 Rules'!$A$2:$A$17))))+(IF(Q30="",0,INDEX('Appendix 3 Rules'!$F$2:$F$18,MATCH(F30,'Appendix 3 Rules'!$A$2:$A$17))))+(IF(S30="",0,INDEX('Appendix 3 Rules'!$G$2:$G$18,MATCH(F30,'Appendix 3 Rules'!$A$2:$A$17))))+(IF(U30="",0,INDEX('Appendix 3 Rules'!$H$2:$H$18,MATCH(F30,'Appendix 3 Rules'!$A$2:$A$17))))+(IF(W30="",0,INDEX('Appendix 3 Rules'!$I$2:$I$18,MATCH(F30,'Appendix 3 Rules'!$A$2:$A$17))))+(IF(Y30="",0,INDEX('Appendix 3 Rules'!$J$2:$J$18,MATCH(F30,'Appendix 3 Rules'!$A$2:$A$17))))+(IF(AA30="",0,INDEX('Appendix 3 Rules'!$K$2:$K$18,MATCH(F30,'Appendix 3 Rules'!$A$2:$A$17))))+(IF(AC30="",0,INDEX('Appendix 3 Rules'!$L$2:$L$18,MATCH(F30,'Appendix 3 Rules'!$A$2:$A$17))))+(IF(AE30="",0,INDEX('Appendix 3 Rules'!$M$2:$M$18,MATCH(F30,'Appendix 3 Rules'!$A$2:$A$17))))+(IF(AG30="",0,INDEX('Appendix 3 Rules'!$N$2:$N$18,MATCH(F30,'Appendix 3 Rules'!$A$2:$A$17))))+(IF(F30="gc1",VLOOKUP(F30,'Appendix 3 Rules'!A21:$O$34,15)))+(IF(F30="gc2",VLOOKUP(F30,'Appendix 3 Rules'!A21:$O$34,15)))+(IF(F30="gc3",VLOOKUP(F30,'Appendix 3 Rules'!A21:$O$34,15)))+(IF(F30="gr1",VLOOKUP(F30,'Appendix 3 Rules'!A21:$O$34,15)))+(IF(F30="gr2",VLOOKUP(F30,'Appendix 3 Rules'!A21:$O$34,15)))+(IF(F30="gr3",VLOOKUP(F30,'Appendix 3 Rules'!A21:$O$34,15)))+(IF(F30="h1",VLOOKUP(F30,'Appendix 3 Rules'!A21:$O$34,15)))+(IF(F30="h2",VLOOKUP(F30,'Appendix 3 Rules'!A21:$O$34,15)))+(IF(F30="h3",VLOOKUP(F30,'Appendix 3 Rules'!A21:$O$34,15)))+(IF(F30="i1",VLOOKUP(F30,'Appendix 3 Rules'!A21:$O$34,15)))+(IF(F30="i2",VLOOKUP(F30,'Appendix 3 Rules'!A21:$O$34,15)))+(IF(F30="j1",VLOOKUP(F30,'Appendix 3 Rules'!A21:$O$34,15)))+(IF(F30="j2",VLOOKUP(F30,'Appendix 3 Rules'!A21:$O$34,15)))+(IF(F30="k",VLOOKUP(F30,'Appendix 3 Rules'!A21:$O$34,15)))+(IF(F30="l1",VLOOKUP(F30,'Appendix 3 Rules'!A21:$O$34,15)))+(IF(F30="l2",VLOOKUP(F30,'Appendix 3 Rules'!A21:$O$34,15)))+(IF(F30="m1",VLOOKUP(F30,'Appendix 3 Rules'!A21:$O$34,15)))+(IF(F30="m2",VLOOKUP(F30,'Appendix 3 Rules'!A21:$O$34,15)))+(IF(F30="m3",VLOOKUP(F30,'Appendix 3 Rules'!A21:$O$34,15)))+(IF(F30="n",VLOOKUP(F30,'Appendix 3 Rules'!A21:$O$34,15)))+(IF(F30="o",VLOOKUP(F30,'Appendix 3 Rules'!A21:$O$34,15)))+(IF(F30="p",VLOOKUP(F30,'Appendix 3 Rules'!A21:$O$34,15)))+(IF(F30="q",VLOOKUP(F30,'Appendix 3 Rules'!A21:$O$34,15)))+(IF(F30="r",VLOOKUP(F30,'Appendix 3 Rules'!A21:$O$34,15)))+(IF(F30="s",VLOOKUP(F30,'Appendix 3 Rules'!A21:$O$34,15)))+(IF(F30="t",VLOOKUP(F30,'Appendix 3 Rules'!A21:$O$34,15)))+(IF(F30="u",VLOOKUP(F30,'Appendix 3 Rules'!A21:$O$34,15))))</f>
        <v/>
      </c>
      <c r="H30" s="80" t="str">
        <f>IF(F30="","",IF(OR(F30="d",F30="e",F30="gc1",F30="gc2",F30="gc3",F30="gr1",F30="gr2",F30="gr3",F30="h1",F30="h2",F30="h3",F30="i1",F30="i2",F30="j1",F30="j2",F30="k",F30="l1",F30="l2",F30="m1",F30="m2",F30="m3",F30="n",F30="o",F30="p",F30="q",F30="r",F30="s",F30="t",F30="u",F30="f"),MIN(G30,VLOOKUP(F30,'Appx 3 (Mass) Rules'!$A$1:$D$150,4,0)),MIN(G30,VLOOKUP(F30,'Appx 3 (Mass) Rules'!$A$1:$D$150,4,0),SUMPRODUCT(IF(I30="",0,INDEX('Appendix 3 Rules'!$B$2:$B$18,MATCH(F30,'Appendix 3 Rules'!$A$2:$A$17))))+(IF(K30="",0,INDEX('Appendix 3 Rules'!$C$2:$C$18,MATCH(F30,'Appendix 3 Rules'!$A$2:$A$17))))+(IF(M30="",0,INDEX('Appendix 3 Rules'!$D$2:$D$18,MATCH(F30,'Appendix 3 Rules'!$A$2:$A$17))))+(IF(O30="",0,INDEX('Appendix 3 Rules'!$E$2:$E$18,MATCH(F30,'Appendix 3 Rules'!$A$2:$A$17))))+(IF(Q30="",0,INDEX('Appendix 3 Rules'!$F$2:$F$18,MATCH(F30,'Appendix 3 Rules'!$A$2:$A$17))))+(IF(S30="",0,INDEX('Appendix 3 Rules'!$G$2:$G$18,MATCH(F30,'Appendix 3 Rules'!$A$2:$A$17))))+(IF(U30="",0,INDEX('Appendix 3 Rules'!$H$2:$H$18,MATCH(F30,'Appendix 3 Rules'!$A$2:$A$17))))+(IF(W30="",0,INDEX('Appendix 3 Rules'!$I$2:$I$18,MATCH(F30,'Appendix 3 Rules'!$A$2:$A$17))))+(IF(Y30="",0,INDEX('Appendix 3 Rules'!$J$2:$J$18,MATCH(F30,'Appendix 3 Rules'!$A$2:$A$17))))+(IF(AA30="",0,INDEX('Appendix 3 Rules'!$K$2:$K$18,MATCH(F30,'Appendix 3 Rules'!$A$2:$A$17))))+(IF(AC30="",0,INDEX('Appendix 3 Rules'!$L$2:$L$18,MATCH(F30,'Appendix 3 Rules'!$A$2:$A$17))))+(IF(AE30="",0,INDEX('Appendix 3 Rules'!$M$2:$M$18,MATCH(F30,'Appendix 3 Rules'!$A$2:$A$17))))+(IF(AG30="",0,INDEX('Appendix 3 Rules'!$N$2:$N$18,MATCH(F30,'Appendix 3 Rules'!$A$2:$A$17))))+(IF(F30="gc1",VLOOKUP(F30,'Appendix 3 Rules'!A21:$O$34,15)))+(IF(F30="gc2",VLOOKUP(F30,'Appendix 3 Rules'!A21:$O$34,15)))+(IF(F30="gc3",VLOOKUP(F30,'Appendix 3 Rules'!A21:$O$34,15)))+(IF(F30="gr1",VLOOKUP(F30,'Appendix 3 Rules'!A21:$O$34,15)))+(IF(F30="gr2",VLOOKUP(F30,'Appendix 3 Rules'!A21:$O$34,15)))+(IF(F30="gr3",VLOOKUP(F30,'Appendix 3 Rules'!A21:$O$34,15)))+(IF(F30="h1",VLOOKUP(F30,'Appendix 3 Rules'!A21:$O$34,15)))+(IF(F30="h2",VLOOKUP(F30,'Appendix 3 Rules'!A21:$O$34,15)))+(IF(F30="h3",VLOOKUP(F30,'Appendix 3 Rules'!A21:$O$34,15)))+(IF(F30="i1",VLOOKUP(F30,'Appendix 3 Rules'!A21:$O$34,15)))+(IF(F30="i2",VLOOKUP(F30,'Appendix 3 Rules'!A21:$O$34,15)))+(IF(F30="j1",VLOOKUP(F30,'Appendix 3 Rules'!A21:$O$34,15)))+(IF(F30="j2",VLOOKUP(F30,'Appendix 3 Rules'!A21:$O$34,15)))+(IF(F30="k",VLOOKUP(F30,'Appendix 3 Rules'!A21:$O$34,15)))+(IF(F30="l1",VLOOKUP(F30,'Appendix 3 Rules'!A21:$O$34,15)))+(IF(F30="l2",VLOOKUP(F30,'Appendix 3 Rules'!A21:$O$34,15)))+(IF(F30="m1",VLOOKUP(F30,'Appendix 3 Rules'!A21:$O$34,15)))+(IF(F30="m2",VLOOKUP(F30,'Appendix 3 Rules'!A21:$O$34,15)))+(IF(F30="m3",VLOOKUP(F30,'Appendix 3 Rules'!A21:$O$34,15)))+(IF(F30="n",VLOOKUP(F30,'Appendix 3 Rules'!A21:$O$34,15)))+(IF(F30="o",VLOOKUP(F30,'Appendix 3 Rules'!A21:$O$34,15)))+(IF(F30="p",VLOOKUP(F30,'Appendix 3 Rules'!A21:$O$34,15)))+(IF(F30="q",VLOOKUP(F30,'Appendix 3 Rules'!A21:$O$34,15)))+(IF(F30="r",VLOOKUP(F30,'Appendix 3 Rules'!A21:$O$34,15)))+(IF(F30="s",VLOOKUP(F30,'Appendix 3 Rules'!A21:$O$34,15)))+(IF(F30="t",VLOOKUP(F30,'Appendix 3 Rules'!A21:$O$34,15)))+(IF(F30="u",VLOOKUP(F30,'Appendix 3 Rules'!A21:$O$34,15))))))</f>
        <v/>
      </c>
      <c r="I30" s="8"/>
      <c r="J30" s="13"/>
      <c r="K30" s="8"/>
      <c r="L30" s="13"/>
      <c r="M30" s="8"/>
      <c r="N30" s="13"/>
      <c r="O30" s="8"/>
      <c r="P30" s="13"/>
      <c r="Q30" s="8"/>
      <c r="R30" s="13"/>
      <c r="S30" s="8"/>
      <c r="T30" s="13"/>
      <c r="U30" s="8"/>
      <c r="V30" s="13"/>
      <c r="W30" s="8"/>
      <c r="X30" s="13"/>
      <c r="Y30" s="8"/>
      <c r="Z30" s="13"/>
      <c r="AA30" s="8"/>
      <c r="AB30" s="13"/>
      <c r="AC30" s="8"/>
      <c r="AD30" s="13"/>
      <c r="AE30" s="8"/>
      <c r="AF30" s="13"/>
      <c r="AG30" s="8"/>
      <c r="AH30" s="13"/>
      <c r="AI30" s="60"/>
      <c r="AK30" s="13" t="str">
        <f>IF(AND(F30&lt;&gt;"f",M30&lt;&gt;""),VLOOKUP(F30,'Appendix 3 Rules'!$A$1:$O$34,4,FALSE),"")</f>
        <v/>
      </c>
      <c r="AL30" s="13" t="str">
        <f>IF(Q30="","",VLOOKUP(F30,'Appendix 3 Rules'!$A$1:$N$34,6,FALSE))</f>
        <v/>
      </c>
      <c r="AM30" s="13" t="str">
        <f>IF(AND(F30="f",U30&lt;&gt;""),VLOOKUP(F30,'Appendix 3 Rules'!$A$1:$N$34,8,FALSE),"")</f>
        <v/>
      </c>
    </row>
    <row r="31" spans="1:39" ht="18" customHeight="1" x14ac:dyDescent="0.2">
      <c r="B31" s="75"/>
      <c r="C31" s="8"/>
      <c r="D31" s="15"/>
      <c r="E31" s="8"/>
      <c r="F31" s="8"/>
      <c r="G31" s="20" t="str">
        <f>IF(F31="","",SUMPRODUCT(IF(I31="",0,INDEX('Appendix 3 Rules'!$B$2:$B$18,MATCH(F31,'Appendix 3 Rules'!$A$2:$A$17))))+(IF(K31="",0,INDEX('Appendix 3 Rules'!$C$2:$C$18,MATCH(F31,'Appendix 3 Rules'!$A$2:$A$17))))+(IF(M31="",0,INDEX('Appendix 3 Rules'!$D$2:$D$18,MATCH(F31,'Appendix 3 Rules'!$A$2:$A$17))))+(IF(O31="",0,INDEX('Appendix 3 Rules'!$E$2:$E$18,MATCH(F31,'Appendix 3 Rules'!$A$2:$A$17))))+(IF(Q31="",0,INDEX('Appendix 3 Rules'!$F$2:$F$18,MATCH(F31,'Appendix 3 Rules'!$A$2:$A$17))))+(IF(S31="",0,INDEX('Appendix 3 Rules'!$G$2:$G$18,MATCH(F31,'Appendix 3 Rules'!$A$2:$A$17))))+(IF(U31="",0,INDEX('Appendix 3 Rules'!$H$2:$H$18,MATCH(F31,'Appendix 3 Rules'!$A$2:$A$17))))+(IF(W31="",0,INDEX('Appendix 3 Rules'!$I$2:$I$18,MATCH(F31,'Appendix 3 Rules'!$A$2:$A$17))))+(IF(Y31="",0,INDEX('Appendix 3 Rules'!$J$2:$J$18,MATCH(F31,'Appendix 3 Rules'!$A$2:$A$17))))+(IF(AA31="",0,INDEX('Appendix 3 Rules'!$K$2:$K$18,MATCH(F31,'Appendix 3 Rules'!$A$2:$A$17))))+(IF(AC31="",0,INDEX('Appendix 3 Rules'!$L$2:$L$18,MATCH(F31,'Appendix 3 Rules'!$A$2:$A$17))))+(IF(AE31="",0,INDEX('Appendix 3 Rules'!$M$2:$M$18,MATCH(F31,'Appendix 3 Rules'!$A$2:$A$17))))+(IF(AG31="",0,INDEX('Appendix 3 Rules'!$N$2:$N$18,MATCH(F31,'Appendix 3 Rules'!$A$2:$A$17))))+(IF(F31="gc1",VLOOKUP(F31,'Appendix 3 Rules'!A22:$O$34,15)))+(IF(F31="gc2",VLOOKUP(F31,'Appendix 3 Rules'!A22:$O$34,15)))+(IF(F31="gc3",VLOOKUP(F31,'Appendix 3 Rules'!A22:$O$34,15)))+(IF(F31="gr1",VLOOKUP(F31,'Appendix 3 Rules'!A22:$O$34,15)))+(IF(F31="gr2",VLOOKUP(F31,'Appendix 3 Rules'!A22:$O$34,15)))+(IF(F31="gr3",VLOOKUP(F31,'Appendix 3 Rules'!A22:$O$34,15)))+(IF(F31="h1",VLOOKUP(F31,'Appendix 3 Rules'!A22:$O$34,15)))+(IF(F31="h2",VLOOKUP(F31,'Appendix 3 Rules'!A22:$O$34,15)))+(IF(F31="h3",VLOOKUP(F31,'Appendix 3 Rules'!A22:$O$34,15)))+(IF(F31="i1",VLOOKUP(F31,'Appendix 3 Rules'!A22:$O$34,15)))+(IF(F31="i2",VLOOKUP(F31,'Appendix 3 Rules'!A22:$O$34,15)))+(IF(F31="j1",VLOOKUP(F31,'Appendix 3 Rules'!A22:$O$34,15)))+(IF(F31="j2",VLOOKUP(F31,'Appendix 3 Rules'!A22:$O$34,15)))+(IF(F31="k",VLOOKUP(F31,'Appendix 3 Rules'!A22:$O$34,15)))+(IF(F31="l1",VLOOKUP(F31,'Appendix 3 Rules'!A22:$O$34,15)))+(IF(F31="l2",VLOOKUP(F31,'Appendix 3 Rules'!A22:$O$34,15)))+(IF(F31="m1",VLOOKUP(F31,'Appendix 3 Rules'!A22:$O$34,15)))+(IF(F31="m2",VLOOKUP(F31,'Appendix 3 Rules'!A22:$O$34,15)))+(IF(F31="m3",VLOOKUP(F31,'Appendix 3 Rules'!A22:$O$34,15)))+(IF(F31="n",VLOOKUP(F31,'Appendix 3 Rules'!A22:$O$34,15)))+(IF(F31="o",VLOOKUP(F31,'Appendix 3 Rules'!A22:$O$34,15)))+(IF(F31="p",VLOOKUP(F31,'Appendix 3 Rules'!A22:$O$34,15)))+(IF(F31="q",VLOOKUP(F31,'Appendix 3 Rules'!A22:$O$34,15)))+(IF(F31="r",VLOOKUP(F31,'Appendix 3 Rules'!A22:$O$34,15)))+(IF(F31="s",VLOOKUP(F31,'Appendix 3 Rules'!A22:$O$34,15)))+(IF(F31="t",VLOOKUP(F31,'Appendix 3 Rules'!A22:$O$34,15)))+(IF(F31="u",VLOOKUP(F31,'Appendix 3 Rules'!A22:$O$34,15))))</f>
        <v/>
      </c>
      <c r="H31" s="80" t="str">
        <f>IF(F31="","",IF(OR(F31="d",F31="e",F31="gc1",F31="gc2",F31="gc3",F31="gr1",F31="gr2",F31="gr3",F31="h1",F31="h2",F31="h3",F31="i1",F31="i2",F31="j1",F31="j2",F31="k",F31="l1",F31="l2",F31="m1",F31="m2",F31="m3",F31="n",F31="o",F31="p",F31="q",F31="r",F31="s",F31="t",F31="u",F31="f"),MIN(G31,VLOOKUP(F31,'Appx 3 (Mass) Rules'!$A$1:$D$150,4,0)),MIN(G31,VLOOKUP(F31,'Appx 3 (Mass) Rules'!$A$1:$D$150,4,0),SUMPRODUCT(IF(I31="",0,INDEX('Appendix 3 Rules'!$B$2:$B$18,MATCH(F31,'Appendix 3 Rules'!$A$2:$A$17))))+(IF(K31="",0,INDEX('Appendix 3 Rules'!$C$2:$C$18,MATCH(F31,'Appendix 3 Rules'!$A$2:$A$17))))+(IF(M31="",0,INDEX('Appendix 3 Rules'!$D$2:$D$18,MATCH(F31,'Appendix 3 Rules'!$A$2:$A$17))))+(IF(O31="",0,INDEX('Appendix 3 Rules'!$E$2:$E$18,MATCH(F31,'Appendix 3 Rules'!$A$2:$A$17))))+(IF(Q31="",0,INDEX('Appendix 3 Rules'!$F$2:$F$18,MATCH(F31,'Appendix 3 Rules'!$A$2:$A$17))))+(IF(S31="",0,INDEX('Appendix 3 Rules'!$G$2:$G$18,MATCH(F31,'Appendix 3 Rules'!$A$2:$A$17))))+(IF(U31="",0,INDEX('Appendix 3 Rules'!$H$2:$H$18,MATCH(F31,'Appendix 3 Rules'!$A$2:$A$17))))+(IF(W31="",0,INDEX('Appendix 3 Rules'!$I$2:$I$18,MATCH(F31,'Appendix 3 Rules'!$A$2:$A$17))))+(IF(Y31="",0,INDEX('Appendix 3 Rules'!$J$2:$J$18,MATCH(F31,'Appendix 3 Rules'!$A$2:$A$17))))+(IF(AA31="",0,INDEX('Appendix 3 Rules'!$K$2:$K$18,MATCH(F31,'Appendix 3 Rules'!$A$2:$A$17))))+(IF(AC31="",0,INDEX('Appendix 3 Rules'!$L$2:$L$18,MATCH(F31,'Appendix 3 Rules'!$A$2:$A$17))))+(IF(AE31="",0,INDEX('Appendix 3 Rules'!$M$2:$M$18,MATCH(F31,'Appendix 3 Rules'!$A$2:$A$17))))+(IF(AG31="",0,INDEX('Appendix 3 Rules'!$N$2:$N$18,MATCH(F31,'Appendix 3 Rules'!$A$2:$A$17))))+(IF(F31="gc1",VLOOKUP(F31,'Appendix 3 Rules'!A22:$O$34,15)))+(IF(F31="gc2",VLOOKUP(F31,'Appendix 3 Rules'!A22:$O$34,15)))+(IF(F31="gc3",VLOOKUP(F31,'Appendix 3 Rules'!A22:$O$34,15)))+(IF(F31="gr1",VLOOKUP(F31,'Appendix 3 Rules'!A22:$O$34,15)))+(IF(F31="gr2",VLOOKUP(F31,'Appendix 3 Rules'!A22:$O$34,15)))+(IF(F31="gr3",VLOOKUP(F31,'Appendix 3 Rules'!A22:$O$34,15)))+(IF(F31="h1",VLOOKUP(F31,'Appendix 3 Rules'!A22:$O$34,15)))+(IF(F31="h2",VLOOKUP(F31,'Appendix 3 Rules'!A22:$O$34,15)))+(IF(F31="h3",VLOOKUP(F31,'Appendix 3 Rules'!A22:$O$34,15)))+(IF(F31="i1",VLOOKUP(F31,'Appendix 3 Rules'!A22:$O$34,15)))+(IF(F31="i2",VLOOKUP(F31,'Appendix 3 Rules'!A22:$O$34,15)))+(IF(F31="j1",VLOOKUP(F31,'Appendix 3 Rules'!A22:$O$34,15)))+(IF(F31="j2",VLOOKUP(F31,'Appendix 3 Rules'!A22:$O$34,15)))+(IF(F31="k",VLOOKUP(F31,'Appendix 3 Rules'!A22:$O$34,15)))+(IF(F31="l1",VLOOKUP(F31,'Appendix 3 Rules'!A22:$O$34,15)))+(IF(F31="l2",VLOOKUP(F31,'Appendix 3 Rules'!A22:$O$34,15)))+(IF(F31="m1",VLOOKUP(F31,'Appendix 3 Rules'!A22:$O$34,15)))+(IF(F31="m2",VLOOKUP(F31,'Appendix 3 Rules'!A22:$O$34,15)))+(IF(F31="m3",VLOOKUP(F31,'Appendix 3 Rules'!A22:$O$34,15)))+(IF(F31="n",VLOOKUP(F31,'Appendix 3 Rules'!A22:$O$34,15)))+(IF(F31="o",VLOOKUP(F31,'Appendix 3 Rules'!A22:$O$34,15)))+(IF(F31="p",VLOOKUP(F31,'Appendix 3 Rules'!A22:$O$34,15)))+(IF(F31="q",VLOOKUP(F31,'Appendix 3 Rules'!A22:$O$34,15)))+(IF(F31="r",VLOOKUP(F31,'Appendix 3 Rules'!A22:$O$34,15)))+(IF(F31="s",VLOOKUP(F31,'Appendix 3 Rules'!A22:$O$34,15)))+(IF(F31="t",VLOOKUP(F31,'Appendix 3 Rules'!A22:$O$34,15)))+(IF(F31="u",VLOOKUP(F31,'Appendix 3 Rules'!A22:$O$34,15))))))</f>
        <v/>
      </c>
      <c r="I31" s="8"/>
      <c r="J31" s="13"/>
      <c r="K31" s="8"/>
      <c r="L31" s="13"/>
      <c r="M31" s="8"/>
      <c r="N31" s="13"/>
      <c r="O31" s="8"/>
      <c r="P31" s="13"/>
      <c r="Q31" s="8"/>
      <c r="R31" s="13"/>
      <c r="S31" s="8"/>
      <c r="T31" s="13"/>
      <c r="U31" s="8"/>
      <c r="V31" s="13"/>
      <c r="W31" s="8"/>
      <c r="X31" s="13"/>
      <c r="Y31" s="8"/>
      <c r="Z31" s="13"/>
      <c r="AA31" s="8"/>
      <c r="AB31" s="13"/>
      <c r="AC31" s="8"/>
      <c r="AD31" s="13"/>
      <c r="AE31" s="8"/>
      <c r="AF31" s="13"/>
      <c r="AG31" s="8"/>
      <c r="AH31" s="13"/>
      <c r="AI31" s="60"/>
      <c r="AK31" s="13" t="str">
        <f>IF(AND(F31&lt;&gt;"f",M31&lt;&gt;""),VLOOKUP(F31,'Appendix 3 Rules'!$A$1:$O$34,4,FALSE),"")</f>
        <v/>
      </c>
      <c r="AL31" s="13" t="str">
        <f>IF(Q31="","",VLOOKUP(F31,'Appendix 3 Rules'!$A$1:$N$34,6,FALSE))</f>
        <v/>
      </c>
      <c r="AM31" s="13" t="str">
        <f>IF(AND(F31="f",U31&lt;&gt;""),VLOOKUP(F31,'Appendix 3 Rules'!$A$1:$N$34,8,FALSE),"")</f>
        <v/>
      </c>
    </row>
    <row r="32" spans="1:39" ht="18" customHeight="1" x14ac:dyDescent="0.2">
      <c r="B32" s="75"/>
      <c r="C32" s="8"/>
      <c r="D32" s="15"/>
      <c r="E32" s="8"/>
      <c r="F32" s="8"/>
      <c r="G32" s="20" t="str">
        <f>IF(F32="","",SUMPRODUCT(IF(I32="",0,INDEX('Appendix 3 Rules'!$B$2:$B$18,MATCH(F32,'Appendix 3 Rules'!$A$2:$A$17))))+(IF(K32="",0,INDEX('Appendix 3 Rules'!$C$2:$C$18,MATCH(F32,'Appendix 3 Rules'!$A$2:$A$17))))+(IF(M32="",0,INDEX('Appendix 3 Rules'!$D$2:$D$18,MATCH(F32,'Appendix 3 Rules'!$A$2:$A$17))))+(IF(O32="",0,INDEX('Appendix 3 Rules'!$E$2:$E$18,MATCH(F32,'Appendix 3 Rules'!$A$2:$A$17))))+(IF(Q32="",0,INDEX('Appendix 3 Rules'!$F$2:$F$18,MATCH(F32,'Appendix 3 Rules'!$A$2:$A$17))))+(IF(S32="",0,INDEX('Appendix 3 Rules'!$G$2:$G$18,MATCH(F32,'Appendix 3 Rules'!$A$2:$A$17))))+(IF(U32="",0,INDEX('Appendix 3 Rules'!$H$2:$H$18,MATCH(F32,'Appendix 3 Rules'!$A$2:$A$17))))+(IF(W32="",0,INDEX('Appendix 3 Rules'!$I$2:$I$18,MATCH(F32,'Appendix 3 Rules'!$A$2:$A$17))))+(IF(Y32="",0,INDEX('Appendix 3 Rules'!$J$2:$J$18,MATCH(F32,'Appendix 3 Rules'!$A$2:$A$17))))+(IF(AA32="",0,INDEX('Appendix 3 Rules'!$K$2:$K$18,MATCH(F32,'Appendix 3 Rules'!$A$2:$A$17))))+(IF(AC32="",0,INDEX('Appendix 3 Rules'!$L$2:$L$18,MATCH(F32,'Appendix 3 Rules'!$A$2:$A$17))))+(IF(AE32="",0,INDEX('Appendix 3 Rules'!$M$2:$M$18,MATCH(F32,'Appendix 3 Rules'!$A$2:$A$17))))+(IF(AG32="",0,INDEX('Appendix 3 Rules'!$N$2:$N$18,MATCH(F32,'Appendix 3 Rules'!$A$2:$A$17))))+(IF(F32="gc1",VLOOKUP(F32,'Appendix 3 Rules'!A23:$O$34,15)))+(IF(F32="gc2",VLOOKUP(F32,'Appendix 3 Rules'!A23:$O$34,15)))+(IF(F32="gc3",VLOOKUP(F32,'Appendix 3 Rules'!A23:$O$34,15)))+(IF(F32="gr1",VLOOKUP(F32,'Appendix 3 Rules'!A23:$O$34,15)))+(IF(F32="gr2",VLOOKUP(F32,'Appendix 3 Rules'!A23:$O$34,15)))+(IF(F32="gr3",VLOOKUP(F32,'Appendix 3 Rules'!A23:$O$34,15)))+(IF(F32="h1",VLOOKUP(F32,'Appendix 3 Rules'!A23:$O$34,15)))+(IF(F32="h2",VLOOKUP(F32,'Appendix 3 Rules'!A23:$O$34,15)))+(IF(F32="h3",VLOOKUP(F32,'Appendix 3 Rules'!A23:$O$34,15)))+(IF(F32="i1",VLOOKUP(F32,'Appendix 3 Rules'!A23:$O$34,15)))+(IF(F32="i2",VLOOKUP(F32,'Appendix 3 Rules'!A23:$O$34,15)))+(IF(F32="j1",VLOOKUP(F32,'Appendix 3 Rules'!A23:$O$34,15)))+(IF(F32="j2",VLOOKUP(F32,'Appendix 3 Rules'!A23:$O$34,15)))+(IF(F32="k",VLOOKUP(F32,'Appendix 3 Rules'!A23:$O$34,15)))+(IF(F32="l1",VLOOKUP(F32,'Appendix 3 Rules'!A23:$O$34,15)))+(IF(F32="l2",VLOOKUP(F32,'Appendix 3 Rules'!A23:$O$34,15)))+(IF(F32="m1",VLOOKUP(F32,'Appendix 3 Rules'!A23:$O$34,15)))+(IF(F32="m2",VLOOKUP(F32,'Appendix 3 Rules'!A23:$O$34,15)))+(IF(F32="m3",VLOOKUP(F32,'Appendix 3 Rules'!A23:$O$34,15)))+(IF(F32="n",VLOOKUP(F32,'Appendix 3 Rules'!A23:$O$34,15)))+(IF(F32="o",VLOOKUP(F32,'Appendix 3 Rules'!A23:$O$34,15)))+(IF(F32="p",VLOOKUP(F32,'Appendix 3 Rules'!A23:$O$34,15)))+(IF(F32="q",VLOOKUP(F32,'Appendix 3 Rules'!A23:$O$34,15)))+(IF(F32="r",VLOOKUP(F32,'Appendix 3 Rules'!A23:$O$34,15)))+(IF(F32="s",VLOOKUP(F32,'Appendix 3 Rules'!A23:$O$34,15)))+(IF(F32="t",VLOOKUP(F32,'Appendix 3 Rules'!A23:$O$34,15)))+(IF(F32="u",VLOOKUP(F32,'Appendix 3 Rules'!A23:$O$34,15))))</f>
        <v/>
      </c>
      <c r="H32" s="80" t="str">
        <f>IF(F32="","",IF(OR(F32="d",F32="e",F32="gc1",F32="gc2",F32="gc3",F32="gr1",F32="gr2",F32="gr3",F32="h1",F32="h2",F32="h3",F32="i1",F32="i2",F32="j1",F32="j2",F32="k",F32="l1",F32="l2",F32="m1",F32="m2",F32="m3",F32="n",F32="o",F32="p",F32="q",F32="r",F32="s",F32="t",F32="u",F32="f"),MIN(G32,VLOOKUP(F32,'Appx 3 (Mass) Rules'!$A$1:$D$150,4,0)),MIN(G32,VLOOKUP(F32,'Appx 3 (Mass) Rules'!$A$1:$D$150,4,0),SUMPRODUCT(IF(I32="",0,INDEX('Appendix 3 Rules'!$B$2:$B$18,MATCH(F32,'Appendix 3 Rules'!$A$2:$A$17))))+(IF(K32="",0,INDEX('Appendix 3 Rules'!$C$2:$C$18,MATCH(F32,'Appendix 3 Rules'!$A$2:$A$17))))+(IF(M32="",0,INDEX('Appendix 3 Rules'!$D$2:$D$18,MATCH(F32,'Appendix 3 Rules'!$A$2:$A$17))))+(IF(O32="",0,INDEX('Appendix 3 Rules'!$E$2:$E$18,MATCH(F32,'Appendix 3 Rules'!$A$2:$A$17))))+(IF(Q32="",0,INDEX('Appendix 3 Rules'!$F$2:$F$18,MATCH(F32,'Appendix 3 Rules'!$A$2:$A$17))))+(IF(S32="",0,INDEX('Appendix 3 Rules'!$G$2:$G$18,MATCH(F32,'Appendix 3 Rules'!$A$2:$A$17))))+(IF(U32="",0,INDEX('Appendix 3 Rules'!$H$2:$H$18,MATCH(F32,'Appendix 3 Rules'!$A$2:$A$17))))+(IF(W32="",0,INDEX('Appendix 3 Rules'!$I$2:$I$18,MATCH(F32,'Appendix 3 Rules'!$A$2:$A$17))))+(IF(Y32="",0,INDEX('Appendix 3 Rules'!$J$2:$J$18,MATCH(F32,'Appendix 3 Rules'!$A$2:$A$17))))+(IF(AA32="",0,INDEX('Appendix 3 Rules'!$K$2:$K$18,MATCH(F32,'Appendix 3 Rules'!$A$2:$A$17))))+(IF(AC32="",0,INDEX('Appendix 3 Rules'!$L$2:$L$18,MATCH(F32,'Appendix 3 Rules'!$A$2:$A$17))))+(IF(AE32="",0,INDEX('Appendix 3 Rules'!$M$2:$M$18,MATCH(F32,'Appendix 3 Rules'!$A$2:$A$17))))+(IF(AG32="",0,INDEX('Appendix 3 Rules'!$N$2:$N$18,MATCH(F32,'Appendix 3 Rules'!$A$2:$A$17))))+(IF(F32="gc1",VLOOKUP(F32,'Appendix 3 Rules'!A23:$O$34,15)))+(IF(F32="gc2",VLOOKUP(F32,'Appendix 3 Rules'!A23:$O$34,15)))+(IF(F32="gc3",VLOOKUP(F32,'Appendix 3 Rules'!A23:$O$34,15)))+(IF(F32="gr1",VLOOKUP(F32,'Appendix 3 Rules'!A23:$O$34,15)))+(IF(F32="gr2",VLOOKUP(F32,'Appendix 3 Rules'!A23:$O$34,15)))+(IF(F32="gr3",VLOOKUP(F32,'Appendix 3 Rules'!A23:$O$34,15)))+(IF(F32="h1",VLOOKUP(F32,'Appendix 3 Rules'!A23:$O$34,15)))+(IF(F32="h2",VLOOKUP(F32,'Appendix 3 Rules'!A23:$O$34,15)))+(IF(F32="h3",VLOOKUP(F32,'Appendix 3 Rules'!A23:$O$34,15)))+(IF(F32="i1",VLOOKUP(F32,'Appendix 3 Rules'!A23:$O$34,15)))+(IF(F32="i2",VLOOKUP(F32,'Appendix 3 Rules'!A23:$O$34,15)))+(IF(F32="j1",VLOOKUP(F32,'Appendix 3 Rules'!A23:$O$34,15)))+(IF(F32="j2",VLOOKUP(F32,'Appendix 3 Rules'!A23:$O$34,15)))+(IF(F32="k",VLOOKUP(F32,'Appendix 3 Rules'!A23:$O$34,15)))+(IF(F32="l1",VLOOKUP(F32,'Appendix 3 Rules'!A23:$O$34,15)))+(IF(F32="l2",VLOOKUP(F32,'Appendix 3 Rules'!A23:$O$34,15)))+(IF(F32="m1",VLOOKUP(F32,'Appendix 3 Rules'!A23:$O$34,15)))+(IF(F32="m2",VLOOKUP(F32,'Appendix 3 Rules'!A23:$O$34,15)))+(IF(F32="m3",VLOOKUP(F32,'Appendix 3 Rules'!A23:$O$34,15)))+(IF(F32="n",VLOOKUP(F32,'Appendix 3 Rules'!A23:$O$34,15)))+(IF(F32="o",VLOOKUP(F32,'Appendix 3 Rules'!A23:$O$34,15)))+(IF(F32="p",VLOOKUP(F32,'Appendix 3 Rules'!A23:$O$34,15)))+(IF(F32="q",VLOOKUP(F32,'Appendix 3 Rules'!A23:$O$34,15)))+(IF(F32="r",VLOOKUP(F32,'Appendix 3 Rules'!A23:$O$34,15)))+(IF(F32="s",VLOOKUP(F32,'Appendix 3 Rules'!A23:$O$34,15)))+(IF(F32="t",VLOOKUP(F32,'Appendix 3 Rules'!A23:$O$34,15)))+(IF(F32="u",VLOOKUP(F32,'Appendix 3 Rules'!A23:$O$34,15))))))</f>
        <v/>
      </c>
      <c r="I32" s="8"/>
      <c r="J32" s="13"/>
      <c r="K32" s="8"/>
      <c r="L32" s="13"/>
      <c r="M32" s="8"/>
      <c r="N32" s="13"/>
      <c r="O32" s="8"/>
      <c r="P32" s="13"/>
      <c r="Q32" s="8"/>
      <c r="R32" s="13"/>
      <c r="S32" s="8"/>
      <c r="T32" s="13"/>
      <c r="U32" s="8"/>
      <c r="V32" s="13"/>
      <c r="W32" s="8"/>
      <c r="X32" s="13"/>
      <c r="Y32" s="8"/>
      <c r="Z32" s="13"/>
      <c r="AA32" s="8"/>
      <c r="AB32" s="13"/>
      <c r="AC32" s="8"/>
      <c r="AD32" s="13"/>
      <c r="AE32" s="8"/>
      <c r="AF32" s="13"/>
      <c r="AG32" s="8"/>
      <c r="AH32" s="13"/>
      <c r="AI32" s="60"/>
      <c r="AK32" s="13" t="str">
        <f>IF(AND(F32&lt;&gt;"f",M32&lt;&gt;""),VLOOKUP(F32,'Appendix 3 Rules'!$A$1:$O$34,4,FALSE),"")</f>
        <v/>
      </c>
      <c r="AL32" s="13" t="str">
        <f>IF(Q32="","",VLOOKUP(F32,'Appendix 3 Rules'!$A$1:$N$34,6,FALSE))</f>
        <v/>
      </c>
      <c r="AM32" s="13" t="str">
        <f>IF(AND(F32="f",U32&lt;&gt;""),VLOOKUP(F32,'Appendix 3 Rules'!$A$1:$N$34,8,FALSE),"")</f>
        <v/>
      </c>
    </row>
    <row r="33" spans="1:39" ht="18" customHeight="1" x14ac:dyDescent="0.2">
      <c r="B33" s="75"/>
      <c r="C33" s="8"/>
      <c r="D33" s="15"/>
      <c r="E33" s="8"/>
      <c r="F33" s="8"/>
      <c r="G33" s="20" t="str">
        <f>IF(F33="","",SUMPRODUCT(IF(I33="",0,INDEX('Appendix 3 Rules'!$B$2:$B$18,MATCH(F33,'Appendix 3 Rules'!$A$2:$A$17))))+(IF(K33="",0,INDEX('Appendix 3 Rules'!$C$2:$C$18,MATCH(F33,'Appendix 3 Rules'!$A$2:$A$17))))+(IF(M33="",0,INDEX('Appendix 3 Rules'!$D$2:$D$18,MATCH(F33,'Appendix 3 Rules'!$A$2:$A$17))))+(IF(O33="",0,INDEX('Appendix 3 Rules'!$E$2:$E$18,MATCH(F33,'Appendix 3 Rules'!$A$2:$A$17))))+(IF(Q33="",0,INDEX('Appendix 3 Rules'!$F$2:$F$18,MATCH(F33,'Appendix 3 Rules'!$A$2:$A$17))))+(IF(S33="",0,INDEX('Appendix 3 Rules'!$G$2:$G$18,MATCH(F33,'Appendix 3 Rules'!$A$2:$A$17))))+(IF(U33="",0,INDEX('Appendix 3 Rules'!$H$2:$H$18,MATCH(F33,'Appendix 3 Rules'!$A$2:$A$17))))+(IF(W33="",0,INDEX('Appendix 3 Rules'!$I$2:$I$18,MATCH(F33,'Appendix 3 Rules'!$A$2:$A$17))))+(IF(Y33="",0,INDEX('Appendix 3 Rules'!$J$2:$J$18,MATCH(F33,'Appendix 3 Rules'!$A$2:$A$17))))+(IF(AA33="",0,INDEX('Appendix 3 Rules'!$K$2:$K$18,MATCH(F33,'Appendix 3 Rules'!$A$2:$A$17))))+(IF(AC33="",0,INDEX('Appendix 3 Rules'!$L$2:$L$18,MATCH(F33,'Appendix 3 Rules'!$A$2:$A$17))))+(IF(AE33="",0,INDEX('Appendix 3 Rules'!$M$2:$M$18,MATCH(F33,'Appendix 3 Rules'!$A$2:$A$17))))+(IF(AG33="",0,INDEX('Appendix 3 Rules'!$N$2:$N$18,MATCH(F33,'Appendix 3 Rules'!$A$2:$A$17))))+(IF(F33="gc1",VLOOKUP(F33,'Appendix 3 Rules'!A24:$O$34,15)))+(IF(F33="gc2",VLOOKUP(F33,'Appendix 3 Rules'!A24:$O$34,15)))+(IF(F33="gc3",VLOOKUP(F33,'Appendix 3 Rules'!A24:$O$34,15)))+(IF(F33="gr1",VLOOKUP(F33,'Appendix 3 Rules'!A24:$O$34,15)))+(IF(F33="gr2",VLOOKUP(F33,'Appendix 3 Rules'!A24:$O$34,15)))+(IF(F33="gr3",VLOOKUP(F33,'Appendix 3 Rules'!A24:$O$34,15)))+(IF(F33="h1",VLOOKUP(F33,'Appendix 3 Rules'!A24:$O$34,15)))+(IF(F33="h2",VLOOKUP(F33,'Appendix 3 Rules'!A24:$O$34,15)))+(IF(F33="h3",VLOOKUP(F33,'Appendix 3 Rules'!A24:$O$34,15)))+(IF(F33="i1",VLOOKUP(F33,'Appendix 3 Rules'!A24:$O$34,15)))+(IF(F33="i2",VLOOKUP(F33,'Appendix 3 Rules'!A24:$O$34,15)))+(IF(F33="j1",VLOOKUP(F33,'Appendix 3 Rules'!A24:$O$34,15)))+(IF(F33="j2",VLOOKUP(F33,'Appendix 3 Rules'!A24:$O$34,15)))+(IF(F33="k",VLOOKUP(F33,'Appendix 3 Rules'!A24:$O$34,15)))+(IF(F33="l1",VLOOKUP(F33,'Appendix 3 Rules'!A24:$O$34,15)))+(IF(F33="l2",VLOOKUP(F33,'Appendix 3 Rules'!A24:$O$34,15)))+(IF(F33="m1",VLOOKUP(F33,'Appendix 3 Rules'!A24:$O$34,15)))+(IF(F33="m2",VLOOKUP(F33,'Appendix 3 Rules'!A24:$O$34,15)))+(IF(F33="m3",VLOOKUP(F33,'Appendix 3 Rules'!A24:$O$34,15)))+(IF(F33="n",VLOOKUP(F33,'Appendix 3 Rules'!A24:$O$34,15)))+(IF(F33="o",VLOOKUP(F33,'Appendix 3 Rules'!A24:$O$34,15)))+(IF(F33="p",VLOOKUP(F33,'Appendix 3 Rules'!A24:$O$34,15)))+(IF(F33="q",VLOOKUP(F33,'Appendix 3 Rules'!A24:$O$34,15)))+(IF(F33="r",VLOOKUP(F33,'Appendix 3 Rules'!A24:$O$34,15)))+(IF(F33="s",VLOOKUP(F33,'Appendix 3 Rules'!A24:$O$34,15)))+(IF(F33="t",VLOOKUP(F33,'Appendix 3 Rules'!A24:$O$34,15)))+(IF(F33="u",VLOOKUP(F33,'Appendix 3 Rules'!A24:$O$34,15))))</f>
        <v/>
      </c>
      <c r="H33" s="80" t="str">
        <f>IF(F33="","",IF(OR(F33="d",F33="e",F33="gc1",F33="gc2",F33="gc3",F33="gr1",F33="gr2",F33="gr3",F33="h1",F33="h2",F33="h3",F33="i1",F33="i2",F33="j1",F33="j2",F33="k",F33="l1",F33="l2",F33="m1",F33="m2",F33="m3",F33="n",F33="o",F33="p",F33="q",F33="r",F33="s",F33="t",F33="u",F33="f"),MIN(G33,VLOOKUP(F33,'Appx 3 (Mass) Rules'!$A$1:$D$150,4,0)),MIN(G33,VLOOKUP(F33,'Appx 3 (Mass) Rules'!$A$1:$D$150,4,0),SUMPRODUCT(IF(I33="",0,INDEX('Appendix 3 Rules'!$B$2:$B$18,MATCH(F33,'Appendix 3 Rules'!$A$2:$A$17))))+(IF(K33="",0,INDEX('Appendix 3 Rules'!$C$2:$C$18,MATCH(F33,'Appendix 3 Rules'!$A$2:$A$17))))+(IF(M33="",0,INDEX('Appendix 3 Rules'!$D$2:$D$18,MATCH(F33,'Appendix 3 Rules'!$A$2:$A$17))))+(IF(O33="",0,INDEX('Appendix 3 Rules'!$E$2:$E$18,MATCH(F33,'Appendix 3 Rules'!$A$2:$A$17))))+(IF(Q33="",0,INDEX('Appendix 3 Rules'!$F$2:$F$18,MATCH(F33,'Appendix 3 Rules'!$A$2:$A$17))))+(IF(S33="",0,INDEX('Appendix 3 Rules'!$G$2:$G$18,MATCH(F33,'Appendix 3 Rules'!$A$2:$A$17))))+(IF(U33="",0,INDEX('Appendix 3 Rules'!$H$2:$H$18,MATCH(F33,'Appendix 3 Rules'!$A$2:$A$17))))+(IF(W33="",0,INDEX('Appendix 3 Rules'!$I$2:$I$18,MATCH(F33,'Appendix 3 Rules'!$A$2:$A$17))))+(IF(Y33="",0,INDEX('Appendix 3 Rules'!$J$2:$J$18,MATCH(F33,'Appendix 3 Rules'!$A$2:$A$17))))+(IF(AA33="",0,INDEX('Appendix 3 Rules'!$K$2:$K$18,MATCH(F33,'Appendix 3 Rules'!$A$2:$A$17))))+(IF(AC33="",0,INDEX('Appendix 3 Rules'!$L$2:$L$18,MATCH(F33,'Appendix 3 Rules'!$A$2:$A$17))))+(IF(AE33="",0,INDEX('Appendix 3 Rules'!$M$2:$M$18,MATCH(F33,'Appendix 3 Rules'!$A$2:$A$17))))+(IF(AG33="",0,INDEX('Appendix 3 Rules'!$N$2:$N$18,MATCH(F33,'Appendix 3 Rules'!$A$2:$A$17))))+(IF(F33="gc1",VLOOKUP(F33,'Appendix 3 Rules'!A24:$O$34,15)))+(IF(F33="gc2",VLOOKUP(F33,'Appendix 3 Rules'!A24:$O$34,15)))+(IF(F33="gc3",VLOOKUP(F33,'Appendix 3 Rules'!A24:$O$34,15)))+(IF(F33="gr1",VLOOKUP(F33,'Appendix 3 Rules'!A24:$O$34,15)))+(IF(F33="gr2",VLOOKUP(F33,'Appendix 3 Rules'!A24:$O$34,15)))+(IF(F33="gr3",VLOOKUP(F33,'Appendix 3 Rules'!A24:$O$34,15)))+(IF(F33="h1",VLOOKUP(F33,'Appendix 3 Rules'!A24:$O$34,15)))+(IF(F33="h2",VLOOKUP(F33,'Appendix 3 Rules'!A24:$O$34,15)))+(IF(F33="h3",VLOOKUP(F33,'Appendix 3 Rules'!A24:$O$34,15)))+(IF(F33="i1",VLOOKUP(F33,'Appendix 3 Rules'!A24:$O$34,15)))+(IF(F33="i2",VLOOKUP(F33,'Appendix 3 Rules'!A24:$O$34,15)))+(IF(F33="j1",VLOOKUP(F33,'Appendix 3 Rules'!A24:$O$34,15)))+(IF(F33="j2",VLOOKUP(F33,'Appendix 3 Rules'!A24:$O$34,15)))+(IF(F33="k",VLOOKUP(F33,'Appendix 3 Rules'!A24:$O$34,15)))+(IF(F33="l1",VLOOKUP(F33,'Appendix 3 Rules'!A24:$O$34,15)))+(IF(F33="l2",VLOOKUP(F33,'Appendix 3 Rules'!A24:$O$34,15)))+(IF(F33="m1",VLOOKUP(F33,'Appendix 3 Rules'!A24:$O$34,15)))+(IF(F33="m2",VLOOKUP(F33,'Appendix 3 Rules'!A24:$O$34,15)))+(IF(F33="m3",VLOOKUP(F33,'Appendix 3 Rules'!A24:$O$34,15)))+(IF(F33="n",VLOOKUP(F33,'Appendix 3 Rules'!A24:$O$34,15)))+(IF(F33="o",VLOOKUP(F33,'Appendix 3 Rules'!A24:$O$34,15)))+(IF(F33="p",VLOOKUP(F33,'Appendix 3 Rules'!A24:$O$34,15)))+(IF(F33="q",VLOOKUP(F33,'Appendix 3 Rules'!A24:$O$34,15)))+(IF(F33="r",VLOOKUP(F33,'Appendix 3 Rules'!A24:$O$34,15)))+(IF(F33="s",VLOOKUP(F33,'Appendix 3 Rules'!A24:$O$34,15)))+(IF(F33="t",VLOOKUP(F33,'Appendix 3 Rules'!A24:$O$34,15)))+(IF(F33="u",VLOOKUP(F33,'Appendix 3 Rules'!A24:$O$34,15))))))</f>
        <v/>
      </c>
      <c r="I33" s="8"/>
      <c r="J33" s="13"/>
      <c r="K33" s="8"/>
      <c r="L33" s="13"/>
      <c r="M33" s="8"/>
      <c r="N33" s="13"/>
      <c r="O33" s="8"/>
      <c r="P33" s="13"/>
      <c r="Q33" s="8"/>
      <c r="R33" s="13"/>
      <c r="S33" s="8"/>
      <c r="T33" s="13"/>
      <c r="U33" s="8"/>
      <c r="V33" s="13"/>
      <c r="W33" s="8"/>
      <c r="X33" s="13"/>
      <c r="Y33" s="8"/>
      <c r="Z33" s="13"/>
      <c r="AA33" s="8"/>
      <c r="AB33" s="13"/>
      <c r="AC33" s="8"/>
      <c r="AD33" s="13"/>
      <c r="AE33" s="8"/>
      <c r="AF33" s="13"/>
      <c r="AG33" s="8"/>
      <c r="AH33" s="13"/>
      <c r="AI33" s="60"/>
      <c r="AK33" s="13" t="str">
        <f>IF(AND(F33&lt;&gt;"f",M33&lt;&gt;""),VLOOKUP(F33,'Appendix 3 Rules'!$A$1:$O$34,4,FALSE),"")</f>
        <v/>
      </c>
      <c r="AL33" s="13" t="str">
        <f>IF(Q33="","",VLOOKUP(F33,'Appendix 3 Rules'!$A$1:$N$34,6,FALSE))</f>
        <v/>
      </c>
      <c r="AM33" s="13" t="str">
        <f>IF(AND(F33="f",U33&lt;&gt;""),VLOOKUP(F33,'Appendix 3 Rules'!$A$1:$N$34,8,FALSE),"")</f>
        <v/>
      </c>
    </row>
    <row r="34" spans="1:39" ht="18" customHeight="1" x14ac:dyDescent="0.2">
      <c r="B34" s="75"/>
      <c r="C34" s="8"/>
      <c r="D34" s="15"/>
      <c r="E34" s="8"/>
      <c r="F34" s="8"/>
      <c r="G34" s="20" t="str">
        <f>IF(F34="","",SUMPRODUCT(IF(I34="",0,INDEX('Appendix 3 Rules'!$B$2:$B$18,MATCH(F34,'Appendix 3 Rules'!$A$2:$A$17))))+(IF(K34="",0,INDEX('Appendix 3 Rules'!$C$2:$C$18,MATCH(F34,'Appendix 3 Rules'!$A$2:$A$17))))+(IF(M34="",0,INDEX('Appendix 3 Rules'!$D$2:$D$18,MATCH(F34,'Appendix 3 Rules'!$A$2:$A$17))))+(IF(O34="",0,INDEX('Appendix 3 Rules'!$E$2:$E$18,MATCH(F34,'Appendix 3 Rules'!$A$2:$A$17))))+(IF(Q34="",0,INDEX('Appendix 3 Rules'!$F$2:$F$18,MATCH(F34,'Appendix 3 Rules'!$A$2:$A$17))))+(IF(S34="",0,INDEX('Appendix 3 Rules'!$G$2:$G$18,MATCH(F34,'Appendix 3 Rules'!$A$2:$A$17))))+(IF(U34="",0,INDEX('Appendix 3 Rules'!$H$2:$H$18,MATCH(F34,'Appendix 3 Rules'!$A$2:$A$17))))+(IF(W34="",0,INDEX('Appendix 3 Rules'!$I$2:$I$18,MATCH(F34,'Appendix 3 Rules'!$A$2:$A$17))))+(IF(Y34="",0,INDEX('Appendix 3 Rules'!$J$2:$J$18,MATCH(F34,'Appendix 3 Rules'!$A$2:$A$17))))+(IF(AA34="",0,INDEX('Appendix 3 Rules'!$K$2:$K$18,MATCH(F34,'Appendix 3 Rules'!$A$2:$A$17))))+(IF(AC34="",0,INDEX('Appendix 3 Rules'!$L$2:$L$18,MATCH(F34,'Appendix 3 Rules'!$A$2:$A$17))))+(IF(AE34="",0,INDEX('Appendix 3 Rules'!$M$2:$M$18,MATCH(F34,'Appendix 3 Rules'!$A$2:$A$17))))+(IF(AG34="",0,INDEX('Appendix 3 Rules'!$N$2:$N$18,MATCH(F34,'Appendix 3 Rules'!$A$2:$A$17))))+(IF(F34="gc1",VLOOKUP(F34,'Appendix 3 Rules'!A25:$O$34,15)))+(IF(F34="gc2",VLOOKUP(F34,'Appendix 3 Rules'!A25:$O$34,15)))+(IF(F34="gc3",VLOOKUP(F34,'Appendix 3 Rules'!A25:$O$34,15)))+(IF(F34="gr1",VLOOKUP(F34,'Appendix 3 Rules'!A25:$O$34,15)))+(IF(F34="gr2",VLOOKUP(F34,'Appendix 3 Rules'!A25:$O$34,15)))+(IF(F34="gr3",VLOOKUP(F34,'Appendix 3 Rules'!A25:$O$34,15)))+(IF(F34="h1",VLOOKUP(F34,'Appendix 3 Rules'!A25:$O$34,15)))+(IF(F34="h2",VLOOKUP(F34,'Appendix 3 Rules'!A25:$O$34,15)))+(IF(F34="h3",VLOOKUP(F34,'Appendix 3 Rules'!A25:$O$34,15)))+(IF(F34="i1",VLOOKUP(F34,'Appendix 3 Rules'!A25:$O$34,15)))+(IF(F34="i2",VLOOKUP(F34,'Appendix 3 Rules'!A25:$O$34,15)))+(IF(F34="j1",VLOOKUP(F34,'Appendix 3 Rules'!A25:$O$34,15)))+(IF(F34="j2",VLOOKUP(F34,'Appendix 3 Rules'!A25:$O$34,15)))+(IF(F34="k",VLOOKUP(F34,'Appendix 3 Rules'!A25:$O$34,15)))+(IF(F34="l1",VLOOKUP(F34,'Appendix 3 Rules'!A25:$O$34,15)))+(IF(F34="l2",VLOOKUP(F34,'Appendix 3 Rules'!A25:$O$34,15)))+(IF(F34="m1",VLOOKUP(F34,'Appendix 3 Rules'!A25:$O$34,15)))+(IF(F34="m2",VLOOKUP(F34,'Appendix 3 Rules'!A25:$O$34,15)))+(IF(F34="m3",VLOOKUP(F34,'Appendix 3 Rules'!A25:$O$34,15)))+(IF(F34="n",VLOOKUP(F34,'Appendix 3 Rules'!A25:$O$34,15)))+(IF(F34="o",VLOOKUP(F34,'Appendix 3 Rules'!A25:$O$34,15)))+(IF(F34="p",VLOOKUP(F34,'Appendix 3 Rules'!A25:$O$34,15)))+(IF(F34="q",VLOOKUP(F34,'Appendix 3 Rules'!A25:$O$34,15)))+(IF(F34="r",VLOOKUP(F34,'Appendix 3 Rules'!A25:$O$34,15)))+(IF(F34="s",VLOOKUP(F34,'Appendix 3 Rules'!A25:$O$34,15)))+(IF(F34="t",VLOOKUP(F34,'Appendix 3 Rules'!A25:$O$34,15)))+(IF(F34="u",VLOOKUP(F34,'Appendix 3 Rules'!A25:$O$34,15))))</f>
        <v/>
      </c>
      <c r="H34" s="80" t="str">
        <f>IF(F34="","",IF(OR(F34="d",F34="e",F34="gc1",F34="gc2",F34="gc3",F34="gr1",F34="gr2",F34="gr3",F34="h1",F34="h2",F34="h3",F34="i1",F34="i2",F34="j1",F34="j2",F34="k",F34="l1",F34="l2",F34="m1",F34="m2",F34="m3",F34="n",F34="o",F34="p",F34="q",F34="r",F34="s",F34="t",F34="u",F34="f"),MIN(G34,VLOOKUP(F34,'Appx 3 (Mass) Rules'!$A$1:$D$150,4,0)),MIN(G34,VLOOKUP(F34,'Appx 3 (Mass) Rules'!$A$1:$D$150,4,0),SUMPRODUCT(IF(I34="",0,INDEX('Appendix 3 Rules'!$B$2:$B$18,MATCH(F34,'Appendix 3 Rules'!$A$2:$A$17))))+(IF(K34="",0,INDEX('Appendix 3 Rules'!$C$2:$C$18,MATCH(F34,'Appendix 3 Rules'!$A$2:$A$17))))+(IF(M34="",0,INDEX('Appendix 3 Rules'!$D$2:$D$18,MATCH(F34,'Appendix 3 Rules'!$A$2:$A$17))))+(IF(O34="",0,INDEX('Appendix 3 Rules'!$E$2:$E$18,MATCH(F34,'Appendix 3 Rules'!$A$2:$A$17))))+(IF(Q34="",0,INDEX('Appendix 3 Rules'!$F$2:$F$18,MATCH(F34,'Appendix 3 Rules'!$A$2:$A$17))))+(IF(S34="",0,INDEX('Appendix 3 Rules'!$G$2:$G$18,MATCH(F34,'Appendix 3 Rules'!$A$2:$A$17))))+(IF(U34="",0,INDEX('Appendix 3 Rules'!$H$2:$H$18,MATCH(F34,'Appendix 3 Rules'!$A$2:$A$17))))+(IF(W34="",0,INDEX('Appendix 3 Rules'!$I$2:$I$18,MATCH(F34,'Appendix 3 Rules'!$A$2:$A$17))))+(IF(Y34="",0,INDEX('Appendix 3 Rules'!$J$2:$J$18,MATCH(F34,'Appendix 3 Rules'!$A$2:$A$17))))+(IF(AA34="",0,INDEX('Appendix 3 Rules'!$K$2:$K$18,MATCH(F34,'Appendix 3 Rules'!$A$2:$A$17))))+(IF(AC34="",0,INDEX('Appendix 3 Rules'!$L$2:$L$18,MATCH(F34,'Appendix 3 Rules'!$A$2:$A$17))))+(IF(AE34="",0,INDEX('Appendix 3 Rules'!$M$2:$M$18,MATCH(F34,'Appendix 3 Rules'!$A$2:$A$17))))+(IF(AG34="",0,INDEX('Appendix 3 Rules'!$N$2:$N$18,MATCH(F34,'Appendix 3 Rules'!$A$2:$A$17))))+(IF(F34="gc1",VLOOKUP(F34,'Appendix 3 Rules'!A25:$O$34,15)))+(IF(F34="gc2",VLOOKUP(F34,'Appendix 3 Rules'!A25:$O$34,15)))+(IF(F34="gc3",VLOOKUP(F34,'Appendix 3 Rules'!A25:$O$34,15)))+(IF(F34="gr1",VLOOKUP(F34,'Appendix 3 Rules'!A25:$O$34,15)))+(IF(F34="gr2",VLOOKUP(F34,'Appendix 3 Rules'!A25:$O$34,15)))+(IF(F34="gr3",VLOOKUP(F34,'Appendix 3 Rules'!A25:$O$34,15)))+(IF(F34="h1",VLOOKUP(F34,'Appendix 3 Rules'!A25:$O$34,15)))+(IF(F34="h2",VLOOKUP(F34,'Appendix 3 Rules'!A25:$O$34,15)))+(IF(F34="h3",VLOOKUP(F34,'Appendix 3 Rules'!A25:$O$34,15)))+(IF(F34="i1",VLOOKUP(F34,'Appendix 3 Rules'!A25:$O$34,15)))+(IF(F34="i2",VLOOKUP(F34,'Appendix 3 Rules'!A25:$O$34,15)))+(IF(F34="j1",VLOOKUP(F34,'Appendix 3 Rules'!A25:$O$34,15)))+(IF(F34="j2",VLOOKUP(F34,'Appendix 3 Rules'!A25:$O$34,15)))+(IF(F34="k",VLOOKUP(F34,'Appendix 3 Rules'!A25:$O$34,15)))+(IF(F34="l1",VLOOKUP(F34,'Appendix 3 Rules'!A25:$O$34,15)))+(IF(F34="l2",VLOOKUP(F34,'Appendix 3 Rules'!A25:$O$34,15)))+(IF(F34="m1",VLOOKUP(F34,'Appendix 3 Rules'!A25:$O$34,15)))+(IF(F34="m2",VLOOKUP(F34,'Appendix 3 Rules'!A25:$O$34,15)))+(IF(F34="m3",VLOOKUP(F34,'Appendix 3 Rules'!A25:$O$34,15)))+(IF(F34="n",VLOOKUP(F34,'Appendix 3 Rules'!A25:$O$34,15)))+(IF(F34="o",VLOOKUP(F34,'Appendix 3 Rules'!A25:$O$34,15)))+(IF(F34="p",VLOOKUP(F34,'Appendix 3 Rules'!A25:$O$34,15)))+(IF(F34="q",VLOOKUP(F34,'Appendix 3 Rules'!A25:$O$34,15)))+(IF(F34="r",VLOOKUP(F34,'Appendix 3 Rules'!A25:$O$34,15)))+(IF(F34="s",VLOOKUP(F34,'Appendix 3 Rules'!A25:$O$34,15)))+(IF(F34="t",VLOOKUP(F34,'Appendix 3 Rules'!A25:$O$34,15)))+(IF(F34="u",VLOOKUP(F34,'Appendix 3 Rules'!A25:$O$34,15))))))</f>
        <v/>
      </c>
      <c r="I34" s="8"/>
      <c r="J34" s="13"/>
      <c r="K34" s="8"/>
      <c r="L34" s="13"/>
      <c r="M34" s="8"/>
      <c r="N34" s="13"/>
      <c r="O34" s="8"/>
      <c r="P34" s="13"/>
      <c r="Q34" s="8"/>
      <c r="R34" s="13"/>
      <c r="S34" s="8"/>
      <c r="T34" s="13"/>
      <c r="U34" s="8"/>
      <c r="V34" s="13"/>
      <c r="W34" s="8"/>
      <c r="X34" s="13"/>
      <c r="Y34" s="8"/>
      <c r="Z34" s="13"/>
      <c r="AA34" s="8"/>
      <c r="AB34" s="13"/>
      <c r="AC34" s="8"/>
      <c r="AD34" s="13"/>
      <c r="AE34" s="8"/>
      <c r="AF34" s="13"/>
      <c r="AG34" s="8"/>
      <c r="AH34" s="13"/>
      <c r="AI34" s="60"/>
      <c r="AK34" s="13" t="str">
        <f>IF(AND(F34&lt;&gt;"f",M34&lt;&gt;""),VLOOKUP(F34,'Appendix 3 Rules'!$A$1:$O$34,4,FALSE),"")</f>
        <v/>
      </c>
      <c r="AL34" s="13" t="str">
        <f>IF(Q34="","",VLOOKUP(F34,'Appendix 3 Rules'!$A$1:$N$34,6,FALSE))</f>
        <v/>
      </c>
      <c r="AM34" s="13" t="str">
        <f>IF(AND(F34="f",U34&lt;&gt;""),VLOOKUP(F34,'Appendix 3 Rules'!$A$1:$N$34,8,FALSE),"")</f>
        <v/>
      </c>
    </row>
    <row r="35" spans="1:39" ht="18" customHeight="1" x14ac:dyDescent="0.2">
      <c r="B35" s="75"/>
      <c r="C35" s="8"/>
      <c r="D35" s="15"/>
      <c r="E35" s="8"/>
      <c r="F35" s="8"/>
      <c r="G35" s="20" t="str">
        <f>IF(F35="","",SUMPRODUCT(IF(I35="",0,INDEX('Appendix 3 Rules'!$B$2:$B$18,MATCH(F35,'Appendix 3 Rules'!$A$2:$A$17))))+(IF(K35="",0,INDEX('Appendix 3 Rules'!$C$2:$C$18,MATCH(F35,'Appendix 3 Rules'!$A$2:$A$17))))+(IF(M35="",0,INDEX('Appendix 3 Rules'!$D$2:$D$18,MATCH(F35,'Appendix 3 Rules'!$A$2:$A$17))))+(IF(O35="",0,INDEX('Appendix 3 Rules'!$E$2:$E$18,MATCH(F35,'Appendix 3 Rules'!$A$2:$A$17))))+(IF(Q35="",0,INDEX('Appendix 3 Rules'!$F$2:$F$18,MATCH(F35,'Appendix 3 Rules'!$A$2:$A$17))))+(IF(S35="",0,INDEX('Appendix 3 Rules'!$G$2:$G$18,MATCH(F35,'Appendix 3 Rules'!$A$2:$A$17))))+(IF(U35="",0,INDEX('Appendix 3 Rules'!$H$2:$H$18,MATCH(F35,'Appendix 3 Rules'!$A$2:$A$17))))+(IF(W35="",0,INDEX('Appendix 3 Rules'!$I$2:$I$18,MATCH(F35,'Appendix 3 Rules'!$A$2:$A$17))))+(IF(Y35="",0,INDEX('Appendix 3 Rules'!$J$2:$J$18,MATCH(F35,'Appendix 3 Rules'!$A$2:$A$17))))+(IF(AA35="",0,INDEX('Appendix 3 Rules'!$K$2:$K$18,MATCH(F35,'Appendix 3 Rules'!$A$2:$A$17))))+(IF(AC35="",0,INDEX('Appendix 3 Rules'!$L$2:$L$18,MATCH(F35,'Appendix 3 Rules'!$A$2:$A$17))))+(IF(AE35="",0,INDEX('Appendix 3 Rules'!$M$2:$M$18,MATCH(F35,'Appendix 3 Rules'!$A$2:$A$17))))+(IF(AG35="",0,INDEX('Appendix 3 Rules'!$N$2:$N$18,MATCH(F35,'Appendix 3 Rules'!$A$2:$A$17))))+(IF(F35="gc1",VLOOKUP(F35,'Appendix 3 Rules'!A26:$O$34,15)))+(IF(F35="gc2",VLOOKUP(F35,'Appendix 3 Rules'!A26:$O$34,15)))+(IF(F35="gc3",VLOOKUP(F35,'Appendix 3 Rules'!A26:$O$34,15)))+(IF(F35="gr1",VLOOKUP(F35,'Appendix 3 Rules'!A26:$O$34,15)))+(IF(F35="gr2",VLOOKUP(F35,'Appendix 3 Rules'!A26:$O$34,15)))+(IF(F35="gr3",VLOOKUP(F35,'Appendix 3 Rules'!A26:$O$34,15)))+(IF(F35="h1",VLOOKUP(F35,'Appendix 3 Rules'!A26:$O$34,15)))+(IF(F35="h2",VLOOKUP(F35,'Appendix 3 Rules'!A26:$O$34,15)))+(IF(F35="h3",VLOOKUP(F35,'Appendix 3 Rules'!A26:$O$34,15)))+(IF(F35="i1",VLOOKUP(F35,'Appendix 3 Rules'!A26:$O$34,15)))+(IF(F35="i2",VLOOKUP(F35,'Appendix 3 Rules'!A26:$O$34,15)))+(IF(F35="j1",VLOOKUP(F35,'Appendix 3 Rules'!A26:$O$34,15)))+(IF(F35="j2",VLOOKUP(F35,'Appendix 3 Rules'!A26:$O$34,15)))+(IF(F35="k",VLOOKUP(F35,'Appendix 3 Rules'!A26:$O$34,15)))+(IF(F35="l1",VLOOKUP(F35,'Appendix 3 Rules'!A26:$O$34,15)))+(IF(F35="l2",VLOOKUP(F35,'Appendix 3 Rules'!A26:$O$34,15)))+(IF(F35="m1",VLOOKUP(F35,'Appendix 3 Rules'!A26:$O$34,15)))+(IF(F35="m2",VLOOKUP(F35,'Appendix 3 Rules'!A26:$O$34,15)))+(IF(F35="m3",VLOOKUP(F35,'Appendix 3 Rules'!A26:$O$34,15)))+(IF(F35="n",VLOOKUP(F35,'Appendix 3 Rules'!A26:$O$34,15)))+(IF(F35="o",VLOOKUP(F35,'Appendix 3 Rules'!A26:$O$34,15)))+(IF(F35="p",VLOOKUP(F35,'Appendix 3 Rules'!A26:$O$34,15)))+(IF(F35="q",VLOOKUP(F35,'Appendix 3 Rules'!A26:$O$34,15)))+(IF(F35="r",VLOOKUP(F35,'Appendix 3 Rules'!A26:$O$34,15)))+(IF(F35="s",VLOOKUP(F35,'Appendix 3 Rules'!A26:$O$34,15)))+(IF(F35="t",VLOOKUP(F35,'Appendix 3 Rules'!A26:$O$34,15)))+(IF(F35="u",VLOOKUP(F35,'Appendix 3 Rules'!A26:$O$34,15))))</f>
        <v/>
      </c>
      <c r="H35" s="80" t="str">
        <f>IF(F35="","",IF(OR(F35="d",F35="e",F35="gc1",F35="gc2",F35="gc3",F35="gr1",F35="gr2",F35="gr3",F35="h1",F35="h2",F35="h3",F35="i1",F35="i2",F35="j1",F35="j2",F35="k",F35="l1",F35="l2",F35="m1",F35="m2",F35="m3",F35="n",F35="o",F35="p",F35="q",F35="r",F35="s",F35="t",F35="u",F35="f"),MIN(G35,VLOOKUP(F35,'Appx 3 (Mass) Rules'!$A$1:$D$150,4,0)),MIN(G35,VLOOKUP(F35,'Appx 3 (Mass) Rules'!$A$1:$D$150,4,0),SUMPRODUCT(IF(I35="",0,INDEX('Appendix 3 Rules'!$B$2:$B$18,MATCH(F35,'Appendix 3 Rules'!$A$2:$A$17))))+(IF(K35="",0,INDEX('Appendix 3 Rules'!$C$2:$C$18,MATCH(F35,'Appendix 3 Rules'!$A$2:$A$17))))+(IF(M35="",0,INDEX('Appendix 3 Rules'!$D$2:$D$18,MATCH(F35,'Appendix 3 Rules'!$A$2:$A$17))))+(IF(O35="",0,INDEX('Appendix 3 Rules'!$E$2:$E$18,MATCH(F35,'Appendix 3 Rules'!$A$2:$A$17))))+(IF(Q35="",0,INDEX('Appendix 3 Rules'!$F$2:$F$18,MATCH(F35,'Appendix 3 Rules'!$A$2:$A$17))))+(IF(S35="",0,INDEX('Appendix 3 Rules'!$G$2:$G$18,MATCH(F35,'Appendix 3 Rules'!$A$2:$A$17))))+(IF(U35="",0,INDEX('Appendix 3 Rules'!$H$2:$H$18,MATCH(F35,'Appendix 3 Rules'!$A$2:$A$17))))+(IF(W35="",0,INDEX('Appendix 3 Rules'!$I$2:$I$18,MATCH(F35,'Appendix 3 Rules'!$A$2:$A$17))))+(IF(Y35="",0,INDEX('Appendix 3 Rules'!$J$2:$J$18,MATCH(F35,'Appendix 3 Rules'!$A$2:$A$17))))+(IF(AA35="",0,INDEX('Appendix 3 Rules'!$K$2:$K$18,MATCH(F35,'Appendix 3 Rules'!$A$2:$A$17))))+(IF(AC35="",0,INDEX('Appendix 3 Rules'!$L$2:$L$18,MATCH(F35,'Appendix 3 Rules'!$A$2:$A$17))))+(IF(AE35="",0,INDEX('Appendix 3 Rules'!$M$2:$M$18,MATCH(F35,'Appendix 3 Rules'!$A$2:$A$17))))+(IF(AG35="",0,INDEX('Appendix 3 Rules'!$N$2:$N$18,MATCH(F35,'Appendix 3 Rules'!$A$2:$A$17))))+(IF(F35="gc1",VLOOKUP(F35,'Appendix 3 Rules'!A26:$O$34,15)))+(IF(F35="gc2",VLOOKUP(F35,'Appendix 3 Rules'!A26:$O$34,15)))+(IF(F35="gc3",VLOOKUP(F35,'Appendix 3 Rules'!A26:$O$34,15)))+(IF(F35="gr1",VLOOKUP(F35,'Appendix 3 Rules'!A26:$O$34,15)))+(IF(F35="gr2",VLOOKUP(F35,'Appendix 3 Rules'!A26:$O$34,15)))+(IF(F35="gr3",VLOOKUP(F35,'Appendix 3 Rules'!A26:$O$34,15)))+(IF(F35="h1",VLOOKUP(F35,'Appendix 3 Rules'!A26:$O$34,15)))+(IF(F35="h2",VLOOKUP(F35,'Appendix 3 Rules'!A26:$O$34,15)))+(IF(F35="h3",VLOOKUP(F35,'Appendix 3 Rules'!A26:$O$34,15)))+(IF(F35="i1",VLOOKUP(F35,'Appendix 3 Rules'!A26:$O$34,15)))+(IF(F35="i2",VLOOKUP(F35,'Appendix 3 Rules'!A26:$O$34,15)))+(IF(F35="j1",VLOOKUP(F35,'Appendix 3 Rules'!A26:$O$34,15)))+(IF(F35="j2",VLOOKUP(F35,'Appendix 3 Rules'!A26:$O$34,15)))+(IF(F35="k",VLOOKUP(F35,'Appendix 3 Rules'!A26:$O$34,15)))+(IF(F35="l1",VLOOKUP(F35,'Appendix 3 Rules'!A26:$O$34,15)))+(IF(F35="l2",VLOOKUP(F35,'Appendix 3 Rules'!A26:$O$34,15)))+(IF(F35="m1",VLOOKUP(F35,'Appendix 3 Rules'!A26:$O$34,15)))+(IF(F35="m2",VLOOKUP(F35,'Appendix 3 Rules'!A26:$O$34,15)))+(IF(F35="m3",VLOOKUP(F35,'Appendix 3 Rules'!A26:$O$34,15)))+(IF(F35="n",VLOOKUP(F35,'Appendix 3 Rules'!A26:$O$34,15)))+(IF(F35="o",VLOOKUP(F35,'Appendix 3 Rules'!A26:$O$34,15)))+(IF(F35="p",VLOOKUP(F35,'Appendix 3 Rules'!A26:$O$34,15)))+(IF(F35="q",VLOOKUP(F35,'Appendix 3 Rules'!A26:$O$34,15)))+(IF(F35="r",VLOOKUP(F35,'Appendix 3 Rules'!A26:$O$34,15)))+(IF(F35="s",VLOOKUP(F35,'Appendix 3 Rules'!A26:$O$34,15)))+(IF(F35="t",VLOOKUP(F35,'Appendix 3 Rules'!A26:$O$34,15)))+(IF(F35="u",VLOOKUP(F35,'Appendix 3 Rules'!A26:$O$34,15))))))</f>
        <v/>
      </c>
      <c r="I35" s="8"/>
      <c r="J35" s="13"/>
      <c r="K35" s="8"/>
      <c r="L35" s="13"/>
      <c r="M35" s="8"/>
      <c r="N35" s="13"/>
      <c r="O35" s="8"/>
      <c r="P35" s="13"/>
      <c r="Q35" s="8"/>
      <c r="R35" s="13"/>
      <c r="S35" s="8"/>
      <c r="T35" s="13"/>
      <c r="U35" s="8"/>
      <c r="V35" s="13"/>
      <c r="W35" s="8"/>
      <c r="X35" s="13"/>
      <c r="Y35" s="8"/>
      <c r="Z35" s="13"/>
      <c r="AA35" s="8"/>
      <c r="AB35" s="13"/>
      <c r="AC35" s="8"/>
      <c r="AD35" s="13"/>
      <c r="AE35" s="8"/>
      <c r="AF35" s="13"/>
      <c r="AG35" s="8"/>
      <c r="AH35" s="13"/>
      <c r="AI35" s="60"/>
      <c r="AK35" s="13" t="str">
        <f>IF(AND(F35&lt;&gt;"f",M35&lt;&gt;""),VLOOKUP(F35,'Appendix 3 Rules'!$A$1:$O$34,4,FALSE),"")</f>
        <v/>
      </c>
      <c r="AL35" s="13" t="str">
        <f>IF(Q35="","",VLOOKUP(F35,'Appendix 3 Rules'!$A$1:$N$34,6,FALSE))</f>
        <v/>
      </c>
      <c r="AM35" s="13" t="str">
        <f>IF(AND(F35="f",U35&lt;&gt;""),VLOOKUP(F35,'Appendix 3 Rules'!$A$1:$N$34,8,FALSE),"")</f>
        <v/>
      </c>
    </row>
    <row r="36" spans="1:39" ht="18" customHeight="1" x14ac:dyDescent="0.2">
      <c r="B36" s="75"/>
      <c r="C36" s="8"/>
      <c r="D36" s="15"/>
      <c r="E36" s="8"/>
      <c r="F36" s="8"/>
      <c r="G36" s="20" t="str">
        <f>IF(F36="","",SUMPRODUCT(IF(I36="",0,INDEX('Appendix 3 Rules'!$B$2:$B$18,MATCH(F36,'Appendix 3 Rules'!$A$2:$A$17))))+(IF(K36="",0,INDEX('Appendix 3 Rules'!$C$2:$C$18,MATCH(F36,'Appendix 3 Rules'!$A$2:$A$17))))+(IF(M36="",0,INDEX('Appendix 3 Rules'!$D$2:$D$18,MATCH(F36,'Appendix 3 Rules'!$A$2:$A$17))))+(IF(O36="",0,INDEX('Appendix 3 Rules'!$E$2:$E$18,MATCH(F36,'Appendix 3 Rules'!$A$2:$A$17))))+(IF(Q36="",0,INDEX('Appendix 3 Rules'!$F$2:$F$18,MATCH(F36,'Appendix 3 Rules'!$A$2:$A$17))))+(IF(S36="",0,INDEX('Appendix 3 Rules'!$G$2:$G$18,MATCH(F36,'Appendix 3 Rules'!$A$2:$A$17))))+(IF(U36="",0,INDEX('Appendix 3 Rules'!$H$2:$H$18,MATCH(F36,'Appendix 3 Rules'!$A$2:$A$17))))+(IF(W36="",0,INDEX('Appendix 3 Rules'!$I$2:$I$18,MATCH(F36,'Appendix 3 Rules'!$A$2:$A$17))))+(IF(Y36="",0,INDEX('Appendix 3 Rules'!$J$2:$J$18,MATCH(F36,'Appendix 3 Rules'!$A$2:$A$17))))+(IF(AA36="",0,INDEX('Appendix 3 Rules'!$K$2:$K$18,MATCH(F36,'Appendix 3 Rules'!$A$2:$A$17))))+(IF(AC36="",0,INDEX('Appendix 3 Rules'!$L$2:$L$18,MATCH(F36,'Appendix 3 Rules'!$A$2:$A$17))))+(IF(AE36="",0,INDEX('Appendix 3 Rules'!$M$2:$M$18,MATCH(F36,'Appendix 3 Rules'!$A$2:$A$17))))+(IF(AG36="",0,INDEX('Appendix 3 Rules'!$N$2:$N$18,MATCH(F36,'Appendix 3 Rules'!$A$2:$A$17))))+(IF(F36="gc1",VLOOKUP(F36,'Appendix 3 Rules'!A27:$O$34,15)))+(IF(F36="gc2",VLOOKUP(F36,'Appendix 3 Rules'!A27:$O$34,15)))+(IF(F36="gc3",VLOOKUP(F36,'Appendix 3 Rules'!A27:$O$34,15)))+(IF(F36="gr1",VLOOKUP(F36,'Appendix 3 Rules'!A27:$O$34,15)))+(IF(F36="gr2",VLOOKUP(F36,'Appendix 3 Rules'!A27:$O$34,15)))+(IF(F36="gr3",VLOOKUP(F36,'Appendix 3 Rules'!A27:$O$34,15)))+(IF(F36="h1",VLOOKUP(F36,'Appendix 3 Rules'!A27:$O$34,15)))+(IF(F36="h2",VLOOKUP(F36,'Appendix 3 Rules'!A27:$O$34,15)))+(IF(F36="h3",VLOOKUP(F36,'Appendix 3 Rules'!A27:$O$34,15)))+(IF(F36="i1",VLOOKUP(F36,'Appendix 3 Rules'!A27:$O$34,15)))+(IF(F36="i2",VLOOKUP(F36,'Appendix 3 Rules'!A27:$O$34,15)))+(IF(F36="j1",VLOOKUP(F36,'Appendix 3 Rules'!A27:$O$34,15)))+(IF(F36="j2",VLOOKUP(F36,'Appendix 3 Rules'!A27:$O$34,15)))+(IF(F36="k",VLOOKUP(F36,'Appendix 3 Rules'!A27:$O$34,15)))+(IF(F36="l1",VLOOKUP(F36,'Appendix 3 Rules'!A27:$O$34,15)))+(IF(F36="l2",VLOOKUP(F36,'Appendix 3 Rules'!A27:$O$34,15)))+(IF(F36="m1",VLOOKUP(F36,'Appendix 3 Rules'!A27:$O$34,15)))+(IF(F36="m2",VLOOKUP(F36,'Appendix 3 Rules'!A27:$O$34,15)))+(IF(F36="m3",VLOOKUP(F36,'Appendix 3 Rules'!A27:$O$34,15)))+(IF(F36="n",VLOOKUP(F36,'Appendix 3 Rules'!A27:$O$34,15)))+(IF(F36="o",VLOOKUP(F36,'Appendix 3 Rules'!A27:$O$34,15)))+(IF(F36="p",VLOOKUP(F36,'Appendix 3 Rules'!A27:$O$34,15)))+(IF(F36="q",VLOOKUP(F36,'Appendix 3 Rules'!A27:$O$34,15)))+(IF(F36="r",VLOOKUP(F36,'Appendix 3 Rules'!A27:$O$34,15)))+(IF(F36="s",VLOOKUP(F36,'Appendix 3 Rules'!A27:$O$34,15)))+(IF(F36="t",VLOOKUP(F36,'Appendix 3 Rules'!A27:$O$34,15)))+(IF(F36="u",VLOOKUP(F36,'Appendix 3 Rules'!A27:$O$34,15))))</f>
        <v/>
      </c>
      <c r="H36" s="80" t="str">
        <f>IF(F36="","",IF(OR(F36="d",F36="e",F36="gc1",F36="gc2",F36="gc3",F36="gr1",F36="gr2",F36="gr3",F36="h1",F36="h2",F36="h3",F36="i1",F36="i2",F36="j1",F36="j2",F36="k",F36="l1",F36="l2",F36="m1",F36="m2",F36="m3",F36="n",F36="o",F36="p",F36="q",F36="r",F36="s",F36="t",F36="u",F36="f"),MIN(G36,VLOOKUP(F36,'Appx 3 (Mass) Rules'!$A$1:$D$150,4,0)),MIN(G36,VLOOKUP(F36,'Appx 3 (Mass) Rules'!$A$1:$D$150,4,0),SUMPRODUCT(IF(I36="",0,INDEX('Appendix 3 Rules'!$B$2:$B$18,MATCH(F36,'Appendix 3 Rules'!$A$2:$A$17))))+(IF(K36="",0,INDEX('Appendix 3 Rules'!$C$2:$C$18,MATCH(F36,'Appendix 3 Rules'!$A$2:$A$17))))+(IF(M36="",0,INDEX('Appendix 3 Rules'!$D$2:$D$18,MATCH(F36,'Appendix 3 Rules'!$A$2:$A$17))))+(IF(O36="",0,INDEX('Appendix 3 Rules'!$E$2:$E$18,MATCH(F36,'Appendix 3 Rules'!$A$2:$A$17))))+(IF(Q36="",0,INDEX('Appendix 3 Rules'!$F$2:$F$18,MATCH(F36,'Appendix 3 Rules'!$A$2:$A$17))))+(IF(S36="",0,INDEX('Appendix 3 Rules'!$G$2:$G$18,MATCH(F36,'Appendix 3 Rules'!$A$2:$A$17))))+(IF(U36="",0,INDEX('Appendix 3 Rules'!$H$2:$H$18,MATCH(F36,'Appendix 3 Rules'!$A$2:$A$17))))+(IF(W36="",0,INDEX('Appendix 3 Rules'!$I$2:$I$18,MATCH(F36,'Appendix 3 Rules'!$A$2:$A$17))))+(IF(Y36="",0,INDEX('Appendix 3 Rules'!$J$2:$J$18,MATCH(F36,'Appendix 3 Rules'!$A$2:$A$17))))+(IF(AA36="",0,INDEX('Appendix 3 Rules'!$K$2:$K$18,MATCH(F36,'Appendix 3 Rules'!$A$2:$A$17))))+(IF(AC36="",0,INDEX('Appendix 3 Rules'!$L$2:$L$18,MATCH(F36,'Appendix 3 Rules'!$A$2:$A$17))))+(IF(AE36="",0,INDEX('Appendix 3 Rules'!$M$2:$M$18,MATCH(F36,'Appendix 3 Rules'!$A$2:$A$17))))+(IF(AG36="",0,INDEX('Appendix 3 Rules'!$N$2:$N$18,MATCH(F36,'Appendix 3 Rules'!$A$2:$A$17))))+(IF(F36="gc1",VLOOKUP(F36,'Appendix 3 Rules'!A27:$O$34,15)))+(IF(F36="gc2",VLOOKUP(F36,'Appendix 3 Rules'!A27:$O$34,15)))+(IF(F36="gc3",VLOOKUP(F36,'Appendix 3 Rules'!A27:$O$34,15)))+(IF(F36="gr1",VLOOKUP(F36,'Appendix 3 Rules'!A27:$O$34,15)))+(IF(F36="gr2",VLOOKUP(F36,'Appendix 3 Rules'!A27:$O$34,15)))+(IF(F36="gr3",VLOOKUP(F36,'Appendix 3 Rules'!A27:$O$34,15)))+(IF(F36="h1",VLOOKUP(F36,'Appendix 3 Rules'!A27:$O$34,15)))+(IF(F36="h2",VLOOKUP(F36,'Appendix 3 Rules'!A27:$O$34,15)))+(IF(F36="h3",VLOOKUP(F36,'Appendix 3 Rules'!A27:$O$34,15)))+(IF(F36="i1",VLOOKUP(F36,'Appendix 3 Rules'!A27:$O$34,15)))+(IF(F36="i2",VLOOKUP(F36,'Appendix 3 Rules'!A27:$O$34,15)))+(IF(F36="j1",VLOOKUP(F36,'Appendix 3 Rules'!A27:$O$34,15)))+(IF(F36="j2",VLOOKUP(F36,'Appendix 3 Rules'!A27:$O$34,15)))+(IF(F36="k",VLOOKUP(F36,'Appendix 3 Rules'!A27:$O$34,15)))+(IF(F36="l1",VLOOKUP(F36,'Appendix 3 Rules'!A27:$O$34,15)))+(IF(F36="l2",VLOOKUP(F36,'Appendix 3 Rules'!A27:$O$34,15)))+(IF(F36="m1",VLOOKUP(F36,'Appendix 3 Rules'!A27:$O$34,15)))+(IF(F36="m2",VLOOKUP(F36,'Appendix 3 Rules'!A27:$O$34,15)))+(IF(F36="m3",VLOOKUP(F36,'Appendix 3 Rules'!A27:$O$34,15)))+(IF(F36="n",VLOOKUP(F36,'Appendix 3 Rules'!A27:$O$34,15)))+(IF(F36="o",VLOOKUP(F36,'Appendix 3 Rules'!A27:$O$34,15)))+(IF(F36="p",VLOOKUP(F36,'Appendix 3 Rules'!A27:$O$34,15)))+(IF(F36="q",VLOOKUP(F36,'Appendix 3 Rules'!A27:$O$34,15)))+(IF(F36="r",VLOOKUP(F36,'Appendix 3 Rules'!A27:$O$34,15)))+(IF(F36="s",VLOOKUP(F36,'Appendix 3 Rules'!A27:$O$34,15)))+(IF(F36="t",VLOOKUP(F36,'Appendix 3 Rules'!A27:$O$34,15)))+(IF(F36="u",VLOOKUP(F36,'Appendix 3 Rules'!A27:$O$34,15))))))</f>
        <v/>
      </c>
      <c r="I36" s="8"/>
      <c r="J36" s="13"/>
      <c r="K36" s="8"/>
      <c r="L36" s="13"/>
      <c r="M36" s="8"/>
      <c r="N36" s="13"/>
      <c r="O36" s="8"/>
      <c r="P36" s="13"/>
      <c r="Q36" s="8"/>
      <c r="R36" s="13"/>
      <c r="S36" s="8"/>
      <c r="T36" s="13"/>
      <c r="U36" s="8"/>
      <c r="V36" s="13"/>
      <c r="W36" s="8"/>
      <c r="X36" s="13"/>
      <c r="Y36" s="8"/>
      <c r="Z36" s="13"/>
      <c r="AA36" s="8"/>
      <c r="AB36" s="13"/>
      <c r="AC36" s="8"/>
      <c r="AD36" s="13"/>
      <c r="AE36" s="8"/>
      <c r="AF36" s="13"/>
      <c r="AG36" s="8"/>
      <c r="AH36" s="13"/>
      <c r="AI36" s="60"/>
      <c r="AK36" s="13" t="str">
        <f>IF(AND(F36&lt;&gt;"f",M36&lt;&gt;""),VLOOKUP(F36,'Appendix 3 Rules'!$A$1:$O$34,4,FALSE),"")</f>
        <v/>
      </c>
      <c r="AL36" s="13" t="str">
        <f>IF(Q36="","",VLOOKUP(F36,'Appendix 3 Rules'!$A$1:$N$34,6,FALSE))</f>
        <v/>
      </c>
      <c r="AM36" s="13" t="str">
        <f>IF(AND(F36="f",U36&lt;&gt;""),VLOOKUP(F36,'Appendix 3 Rules'!$A$1:$N$34,8,FALSE),"")</f>
        <v/>
      </c>
    </row>
    <row r="37" spans="1:39" ht="18" customHeight="1" x14ac:dyDescent="0.2">
      <c r="B37" s="9"/>
      <c r="C37" s="9"/>
      <c r="D37" s="9"/>
      <c r="E37" s="9"/>
      <c r="F37" s="8"/>
      <c r="G37" s="20" t="str">
        <f>IF(F37="","",SUMPRODUCT(IF(I37="",0,INDEX('Appendix 3 Rules'!$B$2:$B$18,MATCH(F37,'Appendix 3 Rules'!$A$2:$A$17))))+(IF(K37="",0,INDEX('Appendix 3 Rules'!$C$2:$C$18,MATCH(F37,'Appendix 3 Rules'!$A$2:$A$17))))+(IF(M37="",0,INDEX('Appendix 3 Rules'!$D$2:$D$18,MATCH(F37,'Appendix 3 Rules'!$A$2:$A$17))))+(IF(O37="",0,INDEX('Appendix 3 Rules'!$E$2:$E$18,MATCH(F37,'Appendix 3 Rules'!$A$2:$A$17))))+(IF(Q37="",0,INDEX('Appendix 3 Rules'!$F$2:$F$18,MATCH(F37,'Appendix 3 Rules'!$A$2:$A$17))))+(IF(S37="",0,INDEX('Appendix 3 Rules'!$G$2:$G$18,MATCH(F37,'Appendix 3 Rules'!$A$2:$A$17))))+(IF(U37="",0,INDEX('Appendix 3 Rules'!$H$2:$H$18,MATCH(F37,'Appendix 3 Rules'!$A$2:$A$17))))+(IF(W37="",0,INDEX('Appendix 3 Rules'!$I$2:$I$18,MATCH(F37,'Appendix 3 Rules'!$A$2:$A$17))))+(IF(Y37="",0,INDEX('Appendix 3 Rules'!$J$2:$J$18,MATCH(F37,'Appendix 3 Rules'!$A$2:$A$17))))+(IF(AA37="",0,INDEX('Appendix 3 Rules'!$K$2:$K$18,MATCH(F37,'Appendix 3 Rules'!$A$2:$A$17))))+(IF(AC37="",0,INDEX('Appendix 3 Rules'!$L$2:$L$18,MATCH(F37,'Appendix 3 Rules'!$A$2:$A$17))))+(IF(AE37="",0,INDEX('Appendix 3 Rules'!$M$2:$M$18,MATCH(F37,'Appendix 3 Rules'!$A$2:$A$17))))+(IF(AG37="",0,INDEX('Appendix 3 Rules'!$N$2:$N$18,MATCH(F37,'Appendix 3 Rules'!$A$2:$A$17))))+(IF(F37="gc1",VLOOKUP(F37,'Appendix 3 Rules'!A28:$O$34,15)))+(IF(F37="gc2",VLOOKUP(F37,'Appendix 3 Rules'!A28:$O$34,15)))+(IF(F37="gc3",VLOOKUP(F37,'Appendix 3 Rules'!A28:$O$34,15)))+(IF(F37="gr1",VLOOKUP(F37,'Appendix 3 Rules'!A28:$O$34,15)))+(IF(F37="gr2",VLOOKUP(F37,'Appendix 3 Rules'!A28:$O$34,15)))+(IF(F37="gr3",VLOOKUP(F37,'Appendix 3 Rules'!A28:$O$34,15)))+(IF(F37="h1",VLOOKUP(F37,'Appendix 3 Rules'!A28:$O$34,15)))+(IF(F37="h2",VLOOKUP(F37,'Appendix 3 Rules'!A28:$O$34,15)))+(IF(F37="h3",VLOOKUP(F37,'Appendix 3 Rules'!A28:$O$34,15)))+(IF(F37="i1",VLOOKUP(F37,'Appendix 3 Rules'!A28:$O$34,15)))+(IF(F37="i2",VLOOKUP(F37,'Appendix 3 Rules'!A28:$O$34,15)))+(IF(F37="j1",VLOOKUP(F37,'Appendix 3 Rules'!A28:$O$34,15)))+(IF(F37="j2",VLOOKUP(F37,'Appendix 3 Rules'!A28:$O$34,15)))+(IF(F37="k",VLOOKUP(F37,'Appendix 3 Rules'!A28:$O$34,15)))+(IF(F37="l1",VLOOKUP(F37,'Appendix 3 Rules'!A28:$O$34,15)))+(IF(F37="l2",VLOOKUP(F37,'Appendix 3 Rules'!A28:$O$34,15)))+(IF(F37="m1",VLOOKUP(F37,'Appendix 3 Rules'!A28:$O$34,15)))+(IF(F37="m2",VLOOKUP(F37,'Appendix 3 Rules'!A28:$O$34,15)))+(IF(F37="m3",VLOOKUP(F37,'Appendix 3 Rules'!A28:$O$34,15)))+(IF(F37="n",VLOOKUP(F37,'Appendix 3 Rules'!A28:$O$34,15)))+(IF(F37="o",VLOOKUP(F37,'Appendix 3 Rules'!A28:$O$34,15)))+(IF(F37="p",VLOOKUP(F37,'Appendix 3 Rules'!A28:$O$34,15)))+(IF(F37="q",VLOOKUP(F37,'Appendix 3 Rules'!A28:$O$34,15)))+(IF(F37="r",VLOOKUP(F37,'Appendix 3 Rules'!A28:$O$34,15)))+(IF(F37="s",VLOOKUP(F37,'Appendix 3 Rules'!A28:$O$34,15)))+(IF(F37="t",VLOOKUP(F37,'Appendix 3 Rules'!A28:$O$34,15)))+(IF(F37="u",VLOOKUP(F37,'Appendix 3 Rules'!A28:$O$34,15))))</f>
        <v/>
      </c>
      <c r="H37" s="80" t="str">
        <f>IF(F37="","",IF(OR(F37="d",F37="e",F37="gc1",F37="gc2",F37="gc3",F37="gr1",F37="gr2",F37="gr3",F37="h1",F37="h2",F37="h3",F37="i1",F37="i2",F37="j1",F37="j2",F37="k",F37="l1",F37="l2",F37="m1",F37="m2",F37="m3",F37="n",F37="o",F37="p",F37="q",F37="r",F37="s",F37="t",F37="u",F37="f"),MIN(G37,VLOOKUP(F37,'Appx 3 (Mass) Rules'!$A$1:$D$150,4,0)),MIN(G37,VLOOKUP(F37,'Appx 3 (Mass) Rules'!$A$1:$D$150,4,0),SUMPRODUCT(IF(I37="",0,INDEX('Appendix 3 Rules'!$B$2:$B$18,MATCH(F37,'Appendix 3 Rules'!$A$2:$A$17))))+(IF(K37="",0,INDEX('Appendix 3 Rules'!$C$2:$C$18,MATCH(F37,'Appendix 3 Rules'!$A$2:$A$17))))+(IF(M37="",0,INDEX('Appendix 3 Rules'!$D$2:$D$18,MATCH(F37,'Appendix 3 Rules'!$A$2:$A$17))))+(IF(O37="",0,INDEX('Appendix 3 Rules'!$E$2:$E$18,MATCH(F37,'Appendix 3 Rules'!$A$2:$A$17))))+(IF(Q37="",0,INDEX('Appendix 3 Rules'!$F$2:$F$18,MATCH(F37,'Appendix 3 Rules'!$A$2:$A$17))))+(IF(S37="",0,INDEX('Appendix 3 Rules'!$G$2:$G$18,MATCH(F37,'Appendix 3 Rules'!$A$2:$A$17))))+(IF(U37="",0,INDEX('Appendix 3 Rules'!$H$2:$H$18,MATCH(F37,'Appendix 3 Rules'!$A$2:$A$17))))+(IF(W37="",0,INDEX('Appendix 3 Rules'!$I$2:$I$18,MATCH(F37,'Appendix 3 Rules'!$A$2:$A$17))))+(IF(Y37="",0,INDEX('Appendix 3 Rules'!$J$2:$J$18,MATCH(F37,'Appendix 3 Rules'!$A$2:$A$17))))+(IF(AA37="",0,INDEX('Appendix 3 Rules'!$K$2:$K$18,MATCH(F37,'Appendix 3 Rules'!$A$2:$A$17))))+(IF(AC37="",0,INDEX('Appendix 3 Rules'!$L$2:$L$18,MATCH(F37,'Appendix 3 Rules'!$A$2:$A$17))))+(IF(AE37="",0,INDEX('Appendix 3 Rules'!$M$2:$M$18,MATCH(F37,'Appendix 3 Rules'!$A$2:$A$17))))+(IF(AG37="",0,INDEX('Appendix 3 Rules'!$N$2:$N$18,MATCH(F37,'Appendix 3 Rules'!$A$2:$A$17))))+(IF(F37="gc1",VLOOKUP(F37,'Appendix 3 Rules'!A28:$O$34,15)))+(IF(F37="gc2",VLOOKUP(F37,'Appendix 3 Rules'!A28:$O$34,15)))+(IF(F37="gc3",VLOOKUP(F37,'Appendix 3 Rules'!A28:$O$34,15)))+(IF(F37="gr1",VLOOKUP(F37,'Appendix 3 Rules'!A28:$O$34,15)))+(IF(F37="gr2",VLOOKUP(F37,'Appendix 3 Rules'!A28:$O$34,15)))+(IF(F37="gr3",VLOOKUP(F37,'Appendix 3 Rules'!A28:$O$34,15)))+(IF(F37="h1",VLOOKUP(F37,'Appendix 3 Rules'!A28:$O$34,15)))+(IF(F37="h2",VLOOKUP(F37,'Appendix 3 Rules'!A28:$O$34,15)))+(IF(F37="h3",VLOOKUP(F37,'Appendix 3 Rules'!A28:$O$34,15)))+(IF(F37="i1",VLOOKUP(F37,'Appendix 3 Rules'!A28:$O$34,15)))+(IF(F37="i2",VLOOKUP(F37,'Appendix 3 Rules'!A28:$O$34,15)))+(IF(F37="j1",VLOOKUP(F37,'Appendix 3 Rules'!A28:$O$34,15)))+(IF(F37="j2",VLOOKUP(F37,'Appendix 3 Rules'!A28:$O$34,15)))+(IF(F37="k",VLOOKUP(F37,'Appendix 3 Rules'!A28:$O$34,15)))+(IF(F37="l1",VLOOKUP(F37,'Appendix 3 Rules'!A28:$O$34,15)))+(IF(F37="l2",VLOOKUP(F37,'Appendix 3 Rules'!A28:$O$34,15)))+(IF(F37="m1",VLOOKUP(F37,'Appendix 3 Rules'!A28:$O$34,15)))+(IF(F37="m2",VLOOKUP(F37,'Appendix 3 Rules'!A28:$O$34,15)))+(IF(F37="m3",VLOOKUP(F37,'Appendix 3 Rules'!A28:$O$34,15)))+(IF(F37="n",VLOOKUP(F37,'Appendix 3 Rules'!A28:$O$34,15)))+(IF(F37="o",VLOOKUP(F37,'Appendix 3 Rules'!A28:$O$34,15)))+(IF(F37="p",VLOOKUP(F37,'Appendix 3 Rules'!A28:$O$34,15)))+(IF(F37="q",VLOOKUP(F37,'Appendix 3 Rules'!A28:$O$34,15)))+(IF(F37="r",VLOOKUP(F37,'Appendix 3 Rules'!A28:$O$34,15)))+(IF(F37="s",VLOOKUP(F37,'Appendix 3 Rules'!A28:$O$34,15)))+(IF(F37="t",VLOOKUP(F37,'Appendix 3 Rules'!A28:$O$34,15)))+(IF(F37="u",VLOOKUP(F37,'Appendix 3 Rules'!A28:$O$34,15))))))</f>
        <v/>
      </c>
      <c r="I37" s="8"/>
      <c r="J37" s="13"/>
      <c r="K37" s="8"/>
      <c r="L37" s="13"/>
      <c r="M37" s="8"/>
      <c r="N37" s="13"/>
      <c r="O37" s="8"/>
      <c r="P37" s="13"/>
      <c r="Q37" s="8"/>
      <c r="R37" s="13"/>
      <c r="S37" s="8"/>
      <c r="T37" s="13"/>
      <c r="U37" s="8"/>
      <c r="V37" s="13"/>
      <c r="W37" s="8"/>
      <c r="X37" s="13"/>
      <c r="Y37" s="8"/>
      <c r="Z37" s="13"/>
      <c r="AA37" s="8"/>
      <c r="AB37" s="13"/>
      <c r="AC37" s="8"/>
      <c r="AD37" s="13"/>
      <c r="AE37" s="8"/>
      <c r="AF37" s="13"/>
      <c r="AG37" s="8"/>
      <c r="AH37" s="13"/>
      <c r="AI37" s="60"/>
      <c r="AK37" s="13" t="str">
        <f>IF(AND(F37&lt;&gt;"f",M37&lt;&gt;""),VLOOKUP(F37,'Appendix 3 Rules'!$A$1:$O$34,4,FALSE),"")</f>
        <v/>
      </c>
      <c r="AL37" s="13" t="str">
        <f>IF(Q37="","",VLOOKUP(F37,'Appendix 3 Rules'!$A$1:$N$34,6,FALSE))</f>
        <v/>
      </c>
      <c r="AM37" s="13" t="str">
        <f>IF(AND(F37="f",U37&lt;&gt;""),VLOOKUP(F37,'Appendix 3 Rules'!$A$1:$N$34,8,FALSE),"")</f>
        <v/>
      </c>
    </row>
    <row r="38" spans="1:39" ht="18" customHeight="1" x14ac:dyDescent="0.2">
      <c r="A38" s="81"/>
      <c r="B38" s="9"/>
      <c r="C38" s="9"/>
      <c r="D38" s="9"/>
      <c r="E38" s="9"/>
      <c r="F38" s="8"/>
      <c r="G38" s="20" t="str">
        <f>IF(F38="","",SUMPRODUCT(IF(I38="",0,INDEX('Appendix 3 Rules'!$B$2:$B$18,MATCH(F38,'Appendix 3 Rules'!$A$2:$A$17))))+(IF(K38="",0,INDEX('Appendix 3 Rules'!$C$2:$C$18,MATCH(F38,'Appendix 3 Rules'!$A$2:$A$17))))+(IF(M38="",0,INDEX('Appendix 3 Rules'!$D$2:$D$18,MATCH(F38,'Appendix 3 Rules'!$A$2:$A$17))))+(IF(O38="",0,INDEX('Appendix 3 Rules'!$E$2:$E$18,MATCH(F38,'Appendix 3 Rules'!$A$2:$A$17))))+(IF(Q38="",0,INDEX('Appendix 3 Rules'!$F$2:$F$18,MATCH(F38,'Appendix 3 Rules'!$A$2:$A$17))))+(IF(S38="",0,INDEX('Appendix 3 Rules'!$G$2:$G$18,MATCH(F38,'Appendix 3 Rules'!$A$2:$A$17))))+(IF(U38="",0,INDEX('Appendix 3 Rules'!$H$2:$H$18,MATCH(F38,'Appendix 3 Rules'!$A$2:$A$17))))+(IF(W38="",0,INDEX('Appendix 3 Rules'!$I$2:$I$18,MATCH(F38,'Appendix 3 Rules'!$A$2:$A$17))))+(IF(Y38="",0,INDEX('Appendix 3 Rules'!$J$2:$J$18,MATCH(F38,'Appendix 3 Rules'!$A$2:$A$17))))+(IF(AA38="",0,INDEX('Appendix 3 Rules'!$K$2:$K$18,MATCH(F38,'Appendix 3 Rules'!$A$2:$A$17))))+(IF(AC38="",0,INDEX('Appendix 3 Rules'!$L$2:$L$18,MATCH(F38,'Appendix 3 Rules'!$A$2:$A$17))))+(IF(AE38="",0,INDEX('Appendix 3 Rules'!$M$2:$M$18,MATCH(F38,'Appendix 3 Rules'!$A$2:$A$17))))+(IF(AG38="",0,INDEX('Appendix 3 Rules'!$N$2:$N$18,MATCH(F38,'Appendix 3 Rules'!$A$2:$A$17))))+(IF(F38="gc1",VLOOKUP(F38,'Appendix 3 Rules'!A29:$O$34,15)))+(IF(F38="gc2",VLOOKUP(F38,'Appendix 3 Rules'!A29:$O$34,15)))+(IF(F38="gc3",VLOOKUP(F38,'Appendix 3 Rules'!A29:$O$34,15)))+(IF(F38="gr1",VLOOKUP(F38,'Appendix 3 Rules'!A29:$O$34,15)))+(IF(F38="gr2",VLOOKUP(F38,'Appendix 3 Rules'!A29:$O$34,15)))+(IF(F38="gr3",VLOOKUP(F38,'Appendix 3 Rules'!A29:$O$34,15)))+(IF(F38="h1",VLOOKUP(F38,'Appendix 3 Rules'!A29:$O$34,15)))+(IF(F38="h2",VLOOKUP(F38,'Appendix 3 Rules'!A29:$O$34,15)))+(IF(F38="h3",VLOOKUP(F38,'Appendix 3 Rules'!A29:$O$34,15)))+(IF(F38="i1",VLOOKUP(F38,'Appendix 3 Rules'!A29:$O$34,15)))+(IF(F38="i2",VLOOKUP(F38,'Appendix 3 Rules'!A29:$O$34,15)))+(IF(F38="j1",VLOOKUP(F38,'Appendix 3 Rules'!A29:$O$34,15)))+(IF(F38="j2",VLOOKUP(F38,'Appendix 3 Rules'!A29:$O$34,15)))+(IF(F38="k",VLOOKUP(F38,'Appendix 3 Rules'!A29:$O$34,15)))+(IF(F38="l1",VLOOKUP(F38,'Appendix 3 Rules'!A29:$O$34,15)))+(IF(F38="l2",VLOOKUP(F38,'Appendix 3 Rules'!A29:$O$34,15)))+(IF(F38="m1",VLOOKUP(F38,'Appendix 3 Rules'!A29:$O$34,15)))+(IF(F38="m2",VLOOKUP(F38,'Appendix 3 Rules'!A29:$O$34,15)))+(IF(F38="m3",VLOOKUP(F38,'Appendix 3 Rules'!A29:$O$34,15)))+(IF(F38="n",VLOOKUP(F38,'Appendix 3 Rules'!A29:$O$34,15)))+(IF(F38="o",VLOOKUP(F38,'Appendix 3 Rules'!A29:$O$34,15)))+(IF(F38="p",VLOOKUP(F38,'Appendix 3 Rules'!A29:$O$34,15)))+(IF(F38="q",VLOOKUP(F38,'Appendix 3 Rules'!A29:$O$34,15)))+(IF(F38="r",VLOOKUP(F38,'Appendix 3 Rules'!A29:$O$34,15)))+(IF(F38="s",VLOOKUP(F38,'Appendix 3 Rules'!A29:$O$34,15)))+(IF(F38="t",VLOOKUP(F38,'Appendix 3 Rules'!A29:$O$34,15)))+(IF(F38="u",VLOOKUP(F38,'Appendix 3 Rules'!A29:$O$34,15))))</f>
        <v/>
      </c>
      <c r="H38" s="80" t="str">
        <f>IF(F38="","",IF(OR(F38="d",F38="e",F38="gc1",F38="gc2",F38="gc3",F38="gr1",F38="gr2",F38="gr3",F38="h1",F38="h2",F38="h3",F38="i1",F38="i2",F38="j1",F38="j2",F38="k",F38="l1",F38="l2",F38="m1",F38="m2",F38="m3",F38="n",F38="o",F38="p",F38="q",F38="r",F38="s",F38="t",F38="u",F38="f"),MIN(G38,VLOOKUP(F38,'Appx 3 (Mass) Rules'!$A$1:$D$150,4,0)),MIN(G38,VLOOKUP(F38,'Appx 3 (Mass) Rules'!$A$1:$D$150,4,0),SUMPRODUCT(IF(I38="",0,INDEX('Appendix 3 Rules'!$B$2:$B$18,MATCH(F38,'Appendix 3 Rules'!$A$2:$A$17))))+(IF(K38="",0,INDEX('Appendix 3 Rules'!$C$2:$C$18,MATCH(F38,'Appendix 3 Rules'!$A$2:$A$17))))+(IF(M38="",0,INDEX('Appendix 3 Rules'!$D$2:$D$18,MATCH(F38,'Appendix 3 Rules'!$A$2:$A$17))))+(IF(O38="",0,INDEX('Appendix 3 Rules'!$E$2:$E$18,MATCH(F38,'Appendix 3 Rules'!$A$2:$A$17))))+(IF(Q38="",0,INDEX('Appendix 3 Rules'!$F$2:$F$18,MATCH(F38,'Appendix 3 Rules'!$A$2:$A$17))))+(IF(S38="",0,INDEX('Appendix 3 Rules'!$G$2:$G$18,MATCH(F38,'Appendix 3 Rules'!$A$2:$A$17))))+(IF(U38="",0,INDEX('Appendix 3 Rules'!$H$2:$H$18,MATCH(F38,'Appendix 3 Rules'!$A$2:$A$17))))+(IF(W38="",0,INDEX('Appendix 3 Rules'!$I$2:$I$18,MATCH(F38,'Appendix 3 Rules'!$A$2:$A$17))))+(IF(Y38="",0,INDEX('Appendix 3 Rules'!$J$2:$J$18,MATCH(F38,'Appendix 3 Rules'!$A$2:$A$17))))+(IF(AA38="",0,INDEX('Appendix 3 Rules'!$K$2:$K$18,MATCH(F38,'Appendix 3 Rules'!$A$2:$A$17))))+(IF(AC38="",0,INDEX('Appendix 3 Rules'!$L$2:$L$18,MATCH(F38,'Appendix 3 Rules'!$A$2:$A$17))))+(IF(AE38="",0,INDEX('Appendix 3 Rules'!$M$2:$M$18,MATCH(F38,'Appendix 3 Rules'!$A$2:$A$17))))+(IF(AG38="",0,INDEX('Appendix 3 Rules'!$N$2:$N$18,MATCH(F38,'Appendix 3 Rules'!$A$2:$A$17))))+(IF(F38="gc1",VLOOKUP(F38,'Appendix 3 Rules'!A29:$O$34,15)))+(IF(F38="gc2",VLOOKUP(F38,'Appendix 3 Rules'!A29:$O$34,15)))+(IF(F38="gc3",VLOOKUP(F38,'Appendix 3 Rules'!A29:$O$34,15)))+(IF(F38="gr1",VLOOKUP(F38,'Appendix 3 Rules'!A29:$O$34,15)))+(IF(F38="gr2",VLOOKUP(F38,'Appendix 3 Rules'!A29:$O$34,15)))+(IF(F38="gr3",VLOOKUP(F38,'Appendix 3 Rules'!A29:$O$34,15)))+(IF(F38="h1",VLOOKUP(F38,'Appendix 3 Rules'!A29:$O$34,15)))+(IF(F38="h2",VLOOKUP(F38,'Appendix 3 Rules'!A29:$O$34,15)))+(IF(F38="h3",VLOOKUP(F38,'Appendix 3 Rules'!A29:$O$34,15)))+(IF(F38="i1",VLOOKUP(F38,'Appendix 3 Rules'!A29:$O$34,15)))+(IF(F38="i2",VLOOKUP(F38,'Appendix 3 Rules'!A29:$O$34,15)))+(IF(F38="j1",VLOOKUP(F38,'Appendix 3 Rules'!A29:$O$34,15)))+(IF(F38="j2",VLOOKUP(F38,'Appendix 3 Rules'!A29:$O$34,15)))+(IF(F38="k",VLOOKUP(F38,'Appendix 3 Rules'!A29:$O$34,15)))+(IF(F38="l1",VLOOKUP(F38,'Appendix 3 Rules'!A29:$O$34,15)))+(IF(F38="l2",VLOOKUP(F38,'Appendix 3 Rules'!A29:$O$34,15)))+(IF(F38="m1",VLOOKUP(F38,'Appendix 3 Rules'!A29:$O$34,15)))+(IF(F38="m2",VLOOKUP(F38,'Appendix 3 Rules'!A29:$O$34,15)))+(IF(F38="m3",VLOOKUP(F38,'Appendix 3 Rules'!A29:$O$34,15)))+(IF(F38="n",VLOOKUP(F38,'Appendix 3 Rules'!A29:$O$34,15)))+(IF(F38="o",VLOOKUP(F38,'Appendix 3 Rules'!A29:$O$34,15)))+(IF(F38="p",VLOOKUP(F38,'Appendix 3 Rules'!A29:$O$34,15)))+(IF(F38="q",VLOOKUP(F38,'Appendix 3 Rules'!A29:$O$34,15)))+(IF(F38="r",VLOOKUP(F38,'Appendix 3 Rules'!A29:$O$34,15)))+(IF(F38="s",VLOOKUP(F38,'Appendix 3 Rules'!A29:$O$34,15)))+(IF(F38="t",VLOOKUP(F38,'Appendix 3 Rules'!A29:$O$34,15)))+(IF(F38="u",VLOOKUP(F38,'Appendix 3 Rules'!A29:$O$34,15))))))</f>
        <v/>
      </c>
      <c r="I38" s="11"/>
      <c r="J38" s="14"/>
      <c r="K38" s="11"/>
      <c r="L38" s="14"/>
      <c r="M38" s="11"/>
      <c r="N38" s="14"/>
      <c r="O38" s="11"/>
      <c r="P38" s="14"/>
      <c r="Q38" s="11"/>
      <c r="R38" s="14"/>
      <c r="S38" s="76"/>
      <c r="T38" s="14"/>
      <c r="U38" s="11"/>
      <c r="V38" s="14"/>
      <c r="W38" s="11"/>
      <c r="X38" s="14"/>
      <c r="Y38" s="77"/>
      <c r="Z38" s="14"/>
      <c r="AA38" s="77"/>
      <c r="AB38" s="14"/>
      <c r="AC38" s="8"/>
      <c r="AD38" s="13"/>
      <c r="AE38" s="8"/>
      <c r="AF38" s="13"/>
      <c r="AG38" s="8"/>
      <c r="AH38" s="13"/>
      <c r="AI38" s="60"/>
      <c r="AK38" s="13" t="str">
        <f>IF(AND(F38&lt;&gt;"f",M38&lt;&gt;""),VLOOKUP(F38,'Appendix 3 Rules'!$A$1:$O$34,4,FALSE),"")</f>
        <v/>
      </c>
      <c r="AL38" s="13" t="str">
        <f>IF(Q38="","",VLOOKUP(F38,'Appendix 3 Rules'!$A$1:$N$34,6,FALSE))</f>
        <v/>
      </c>
      <c r="AM38" s="13" t="str">
        <f>IF(AND(F38="f",U38&lt;&gt;""),VLOOKUP(F38,'Appendix 3 Rules'!$A$1:$N$34,8,FALSE),"")</f>
        <v/>
      </c>
    </row>
    <row r="39" spans="1:39" ht="18" customHeight="1" x14ac:dyDescent="0.2">
      <c r="B39" s="78"/>
      <c r="C39" s="9"/>
      <c r="D39" s="10"/>
      <c r="E39" s="9"/>
      <c r="F39" s="8"/>
      <c r="G39" s="20" t="str">
        <f>IF(F39="","",SUMPRODUCT(IF(I39="",0,INDEX('Appendix 3 Rules'!$B$2:$B$18,MATCH(F39,'Appendix 3 Rules'!$A$2:$A$17))))+(IF(K39="",0,INDEX('Appendix 3 Rules'!$C$2:$C$18,MATCH(F39,'Appendix 3 Rules'!$A$2:$A$17))))+(IF(M39="",0,INDEX('Appendix 3 Rules'!$D$2:$D$18,MATCH(F39,'Appendix 3 Rules'!$A$2:$A$17))))+(IF(O39="",0,INDEX('Appendix 3 Rules'!$E$2:$E$18,MATCH(F39,'Appendix 3 Rules'!$A$2:$A$17))))+(IF(Q39="",0,INDEX('Appendix 3 Rules'!$F$2:$F$18,MATCH(F39,'Appendix 3 Rules'!$A$2:$A$17))))+(IF(S39="",0,INDEX('Appendix 3 Rules'!$G$2:$G$18,MATCH(F39,'Appendix 3 Rules'!$A$2:$A$17))))+(IF(U39="",0,INDEX('Appendix 3 Rules'!$H$2:$H$18,MATCH(F39,'Appendix 3 Rules'!$A$2:$A$17))))+(IF(W39="",0,INDEX('Appendix 3 Rules'!$I$2:$I$18,MATCH(F39,'Appendix 3 Rules'!$A$2:$A$17))))+(IF(Y39="",0,INDEX('Appendix 3 Rules'!$J$2:$J$18,MATCH(F39,'Appendix 3 Rules'!$A$2:$A$17))))+(IF(AA39="",0,INDEX('Appendix 3 Rules'!$K$2:$K$18,MATCH(F39,'Appendix 3 Rules'!$A$2:$A$17))))+(IF(AC39="",0,INDEX('Appendix 3 Rules'!$L$2:$L$18,MATCH(F39,'Appendix 3 Rules'!$A$2:$A$17))))+(IF(AE39="",0,INDEX('Appendix 3 Rules'!$M$2:$M$18,MATCH(F39,'Appendix 3 Rules'!$A$2:$A$17))))+(IF(AG39="",0,INDEX('Appendix 3 Rules'!$N$2:$N$18,MATCH(F39,'Appendix 3 Rules'!$A$2:$A$17))))+(IF(F39="gc1",VLOOKUP(F39,'Appendix 3 Rules'!A30:$O$34,15)))+(IF(F39="gc2",VLOOKUP(F39,'Appendix 3 Rules'!A30:$O$34,15)))+(IF(F39="gc3",VLOOKUP(F39,'Appendix 3 Rules'!A30:$O$34,15)))+(IF(F39="gr1",VLOOKUP(F39,'Appendix 3 Rules'!A30:$O$34,15)))+(IF(F39="gr2",VLOOKUP(F39,'Appendix 3 Rules'!A30:$O$34,15)))+(IF(F39="gr3",VLOOKUP(F39,'Appendix 3 Rules'!A30:$O$34,15)))+(IF(F39="h1",VLOOKUP(F39,'Appendix 3 Rules'!A30:$O$34,15)))+(IF(F39="h2",VLOOKUP(F39,'Appendix 3 Rules'!A30:$O$34,15)))+(IF(F39="h3",VLOOKUP(F39,'Appendix 3 Rules'!A30:$O$34,15)))+(IF(F39="i1",VLOOKUP(F39,'Appendix 3 Rules'!A30:$O$34,15)))+(IF(F39="i2",VLOOKUP(F39,'Appendix 3 Rules'!A30:$O$34,15)))+(IF(F39="j1",VLOOKUP(F39,'Appendix 3 Rules'!A30:$O$34,15)))+(IF(F39="j2",VLOOKUP(F39,'Appendix 3 Rules'!A30:$O$34,15)))+(IF(F39="k",VLOOKUP(F39,'Appendix 3 Rules'!A30:$O$34,15)))+(IF(F39="l1",VLOOKUP(F39,'Appendix 3 Rules'!A30:$O$34,15)))+(IF(F39="l2",VLOOKUP(F39,'Appendix 3 Rules'!A30:$O$34,15)))+(IF(F39="m1",VLOOKUP(F39,'Appendix 3 Rules'!A30:$O$34,15)))+(IF(F39="m2",VLOOKUP(F39,'Appendix 3 Rules'!A30:$O$34,15)))+(IF(F39="m3",VLOOKUP(F39,'Appendix 3 Rules'!A30:$O$34,15)))+(IF(F39="n",VLOOKUP(F39,'Appendix 3 Rules'!A30:$O$34,15)))+(IF(F39="o",VLOOKUP(F39,'Appendix 3 Rules'!A30:$O$34,15)))+(IF(F39="p",VLOOKUP(F39,'Appendix 3 Rules'!A30:$O$34,15)))+(IF(F39="q",VLOOKUP(F39,'Appendix 3 Rules'!A30:$O$34,15)))+(IF(F39="r",VLOOKUP(F39,'Appendix 3 Rules'!A30:$O$34,15)))+(IF(F39="s",VLOOKUP(F39,'Appendix 3 Rules'!A30:$O$34,15)))+(IF(F39="t",VLOOKUP(F39,'Appendix 3 Rules'!A30:$O$34,15)))+(IF(F39="u",VLOOKUP(F39,'Appendix 3 Rules'!A30:$O$34,15))))</f>
        <v/>
      </c>
      <c r="H39" s="80" t="str">
        <f>IF(F39="","",IF(OR(F39="d",F39="e",F39="gc1",F39="gc2",F39="gc3",F39="gr1",F39="gr2",F39="gr3",F39="h1",F39="h2",F39="h3",F39="i1",F39="i2",F39="j1",F39="j2",F39="k",F39="l1",F39="l2",F39="m1",F39="m2",F39="m3",F39="n",F39="o",F39="p",F39="q",F39="r",F39="s",F39="t",F39="u",F39="f"),MIN(G39,VLOOKUP(F39,'Appx 3 (Mass) Rules'!$A$1:$D$150,4,0)),MIN(G39,VLOOKUP(F39,'Appx 3 (Mass) Rules'!$A$1:$D$150,4,0),SUMPRODUCT(IF(I39="",0,INDEX('Appendix 3 Rules'!$B$2:$B$18,MATCH(F39,'Appendix 3 Rules'!$A$2:$A$17))))+(IF(K39="",0,INDEX('Appendix 3 Rules'!$C$2:$C$18,MATCH(F39,'Appendix 3 Rules'!$A$2:$A$17))))+(IF(M39="",0,INDEX('Appendix 3 Rules'!$D$2:$D$18,MATCH(F39,'Appendix 3 Rules'!$A$2:$A$17))))+(IF(O39="",0,INDEX('Appendix 3 Rules'!$E$2:$E$18,MATCH(F39,'Appendix 3 Rules'!$A$2:$A$17))))+(IF(Q39="",0,INDEX('Appendix 3 Rules'!$F$2:$F$18,MATCH(F39,'Appendix 3 Rules'!$A$2:$A$17))))+(IF(S39="",0,INDEX('Appendix 3 Rules'!$G$2:$G$18,MATCH(F39,'Appendix 3 Rules'!$A$2:$A$17))))+(IF(U39="",0,INDEX('Appendix 3 Rules'!$H$2:$H$18,MATCH(F39,'Appendix 3 Rules'!$A$2:$A$17))))+(IF(W39="",0,INDEX('Appendix 3 Rules'!$I$2:$I$18,MATCH(F39,'Appendix 3 Rules'!$A$2:$A$17))))+(IF(Y39="",0,INDEX('Appendix 3 Rules'!$J$2:$J$18,MATCH(F39,'Appendix 3 Rules'!$A$2:$A$17))))+(IF(AA39="",0,INDEX('Appendix 3 Rules'!$K$2:$K$18,MATCH(F39,'Appendix 3 Rules'!$A$2:$A$17))))+(IF(AC39="",0,INDEX('Appendix 3 Rules'!$L$2:$L$18,MATCH(F39,'Appendix 3 Rules'!$A$2:$A$17))))+(IF(AE39="",0,INDEX('Appendix 3 Rules'!$M$2:$M$18,MATCH(F39,'Appendix 3 Rules'!$A$2:$A$17))))+(IF(AG39="",0,INDEX('Appendix 3 Rules'!$N$2:$N$18,MATCH(F39,'Appendix 3 Rules'!$A$2:$A$17))))+(IF(F39="gc1",VLOOKUP(F39,'Appendix 3 Rules'!A30:$O$34,15)))+(IF(F39="gc2",VLOOKUP(F39,'Appendix 3 Rules'!A30:$O$34,15)))+(IF(F39="gc3",VLOOKUP(F39,'Appendix 3 Rules'!A30:$O$34,15)))+(IF(F39="gr1",VLOOKUP(F39,'Appendix 3 Rules'!A30:$O$34,15)))+(IF(F39="gr2",VLOOKUP(F39,'Appendix 3 Rules'!A30:$O$34,15)))+(IF(F39="gr3",VLOOKUP(F39,'Appendix 3 Rules'!A30:$O$34,15)))+(IF(F39="h1",VLOOKUP(F39,'Appendix 3 Rules'!A30:$O$34,15)))+(IF(F39="h2",VLOOKUP(F39,'Appendix 3 Rules'!A30:$O$34,15)))+(IF(F39="h3",VLOOKUP(F39,'Appendix 3 Rules'!A30:$O$34,15)))+(IF(F39="i1",VLOOKUP(F39,'Appendix 3 Rules'!A30:$O$34,15)))+(IF(F39="i2",VLOOKUP(F39,'Appendix 3 Rules'!A30:$O$34,15)))+(IF(F39="j1",VLOOKUP(F39,'Appendix 3 Rules'!A30:$O$34,15)))+(IF(F39="j2",VLOOKUP(F39,'Appendix 3 Rules'!A30:$O$34,15)))+(IF(F39="k",VLOOKUP(F39,'Appendix 3 Rules'!A30:$O$34,15)))+(IF(F39="l1",VLOOKUP(F39,'Appendix 3 Rules'!A30:$O$34,15)))+(IF(F39="l2",VLOOKUP(F39,'Appendix 3 Rules'!A30:$O$34,15)))+(IF(F39="m1",VLOOKUP(F39,'Appendix 3 Rules'!A30:$O$34,15)))+(IF(F39="m2",VLOOKUP(F39,'Appendix 3 Rules'!A30:$O$34,15)))+(IF(F39="m3",VLOOKUP(F39,'Appendix 3 Rules'!A30:$O$34,15)))+(IF(F39="n",VLOOKUP(F39,'Appendix 3 Rules'!A30:$O$34,15)))+(IF(F39="o",VLOOKUP(F39,'Appendix 3 Rules'!A30:$O$34,15)))+(IF(F39="p",VLOOKUP(F39,'Appendix 3 Rules'!A30:$O$34,15)))+(IF(F39="q",VLOOKUP(F39,'Appendix 3 Rules'!A30:$O$34,15)))+(IF(F39="r",VLOOKUP(F39,'Appendix 3 Rules'!A30:$O$34,15)))+(IF(F39="s",VLOOKUP(F39,'Appendix 3 Rules'!A30:$O$34,15)))+(IF(F39="t",VLOOKUP(F39,'Appendix 3 Rules'!A30:$O$34,15)))+(IF(F39="u",VLOOKUP(F39,'Appendix 3 Rules'!A30:$O$34,15))))))</f>
        <v/>
      </c>
      <c r="I39" s="12"/>
      <c r="J39" s="13"/>
      <c r="K39" s="12"/>
      <c r="L39" s="13"/>
      <c r="M39" s="12"/>
      <c r="N39" s="13"/>
      <c r="O39" s="12"/>
      <c r="P39" s="13"/>
      <c r="Q39" s="12"/>
      <c r="R39" s="13"/>
      <c r="S39" s="12"/>
      <c r="T39" s="13"/>
      <c r="U39" s="12"/>
      <c r="V39" s="13"/>
      <c r="W39" s="12"/>
      <c r="X39" s="13"/>
      <c r="Y39" s="12"/>
      <c r="Z39" s="13"/>
      <c r="AA39" s="12"/>
      <c r="AB39" s="13"/>
      <c r="AC39" s="8"/>
      <c r="AD39" s="13"/>
      <c r="AE39" s="8"/>
      <c r="AF39" s="13"/>
      <c r="AG39" s="8"/>
      <c r="AH39" s="13"/>
      <c r="AI39" s="60"/>
      <c r="AK39" s="13" t="str">
        <f>IF(AND(F39&lt;&gt;"f",M39&lt;&gt;""),VLOOKUP(F39,'Appendix 3 Rules'!$A$1:$O$34,4,FALSE),"")</f>
        <v/>
      </c>
      <c r="AL39" s="13" t="str">
        <f>IF(Q39="","",VLOOKUP(F39,'Appendix 3 Rules'!$A$1:$N$34,6,FALSE))</f>
        <v/>
      </c>
      <c r="AM39" s="13" t="str">
        <f>IF(AND(F39="f",U39&lt;&gt;""),VLOOKUP(F39,'Appendix 3 Rules'!$A$1:$N$34,8,FALSE),"")</f>
        <v/>
      </c>
    </row>
    <row r="40" spans="1:39" ht="18" customHeight="1" x14ac:dyDescent="0.2">
      <c r="B40" s="78"/>
      <c r="C40" s="9"/>
      <c r="D40" s="10"/>
      <c r="E40" s="9"/>
      <c r="F40" s="8"/>
      <c r="G40" s="20" t="str">
        <f>IF(F40="","",SUMPRODUCT(IF(I40="",0,INDEX('Appendix 3 Rules'!$B$2:$B$18,MATCH(F40,'Appendix 3 Rules'!$A$2:$A$17))))+(IF(K40="",0,INDEX('Appendix 3 Rules'!$C$2:$C$18,MATCH(F40,'Appendix 3 Rules'!$A$2:$A$17))))+(IF(M40="",0,INDEX('Appendix 3 Rules'!$D$2:$D$18,MATCH(F40,'Appendix 3 Rules'!$A$2:$A$17))))+(IF(O40="",0,INDEX('Appendix 3 Rules'!$E$2:$E$18,MATCH(F40,'Appendix 3 Rules'!$A$2:$A$17))))+(IF(Q40="",0,INDEX('Appendix 3 Rules'!$F$2:$F$18,MATCH(F40,'Appendix 3 Rules'!$A$2:$A$17))))+(IF(S40="",0,INDEX('Appendix 3 Rules'!$G$2:$G$18,MATCH(F40,'Appendix 3 Rules'!$A$2:$A$17))))+(IF(U40="",0,INDEX('Appendix 3 Rules'!$H$2:$H$18,MATCH(F40,'Appendix 3 Rules'!$A$2:$A$17))))+(IF(W40="",0,INDEX('Appendix 3 Rules'!$I$2:$I$18,MATCH(F40,'Appendix 3 Rules'!$A$2:$A$17))))+(IF(Y40="",0,INDEX('Appendix 3 Rules'!$J$2:$J$18,MATCH(F40,'Appendix 3 Rules'!$A$2:$A$17))))+(IF(AA40="",0,INDEX('Appendix 3 Rules'!$K$2:$K$18,MATCH(F40,'Appendix 3 Rules'!$A$2:$A$17))))+(IF(AC40="",0,INDEX('Appendix 3 Rules'!$L$2:$L$18,MATCH(F40,'Appendix 3 Rules'!$A$2:$A$17))))+(IF(AE40="",0,INDEX('Appendix 3 Rules'!$M$2:$M$18,MATCH(F40,'Appendix 3 Rules'!$A$2:$A$17))))+(IF(AG40="",0,INDEX('Appendix 3 Rules'!$N$2:$N$18,MATCH(F40,'Appendix 3 Rules'!$A$2:$A$17))))+(IF(F40="gc1",VLOOKUP(F40,'Appendix 3 Rules'!A31:$O$34,15)))+(IF(F40="gc2",VLOOKUP(F40,'Appendix 3 Rules'!A31:$O$34,15)))+(IF(F40="gc3",VLOOKUP(F40,'Appendix 3 Rules'!A31:$O$34,15)))+(IF(F40="gr1",VLOOKUP(F40,'Appendix 3 Rules'!A31:$O$34,15)))+(IF(F40="gr2",VLOOKUP(F40,'Appendix 3 Rules'!A31:$O$34,15)))+(IF(F40="gr3",VLOOKUP(F40,'Appendix 3 Rules'!A31:$O$34,15)))+(IF(F40="h1",VLOOKUP(F40,'Appendix 3 Rules'!A31:$O$34,15)))+(IF(F40="h2",VLOOKUP(F40,'Appendix 3 Rules'!A31:$O$34,15)))+(IF(F40="h3",VLOOKUP(F40,'Appendix 3 Rules'!A31:$O$34,15)))+(IF(F40="i1",VLOOKUP(F40,'Appendix 3 Rules'!A31:$O$34,15)))+(IF(F40="i2",VLOOKUP(F40,'Appendix 3 Rules'!A31:$O$34,15)))+(IF(F40="j1",VLOOKUP(F40,'Appendix 3 Rules'!A31:$O$34,15)))+(IF(F40="j2",VLOOKUP(F40,'Appendix 3 Rules'!A31:$O$34,15)))+(IF(F40="k",VLOOKUP(F40,'Appendix 3 Rules'!A31:$O$34,15)))+(IF(F40="l1",VLOOKUP(F40,'Appendix 3 Rules'!A31:$O$34,15)))+(IF(F40="l2",VLOOKUP(F40,'Appendix 3 Rules'!A31:$O$34,15)))+(IF(F40="m1",VLOOKUP(F40,'Appendix 3 Rules'!A31:$O$34,15)))+(IF(F40="m2",VLOOKUP(F40,'Appendix 3 Rules'!A31:$O$34,15)))+(IF(F40="m3",VLOOKUP(F40,'Appendix 3 Rules'!A31:$O$34,15)))+(IF(F40="n",VLOOKUP(F40,'Appendix 3 Rules'!A31:$O$34,15)))+(IF(F40="o",VLOOKUP(F40,'Appendix 3 Rules'!A31:$O$34,15)))+(IF(F40="p",VLOOKUP(F40,'Appendix 3 Rules'!A31:$O$34,15)))+(IF(F40="q",VLOOKUP(F40,'Appendix 3 Rules'!A31:$O$34,15)))+(IF(F40="r",VLOOKUP(F40,'Appendix 3 Rules'!A31:$O$34,15)))+(IF(F40="s",VLOOKUP(F40,'Appendix 3 Rules'!A31:$O$34,15)))+(IF(F40="t",VLOOKUP(F40,'Appendix 3 Rules'!A31:$O$34,15)))+(IF(F40="u",VLOOKUP(F40,'Appendix 3 Rules'!A31:$O$34,15))))</f>
        <v/>
      </c>
      <c r="H40" s="80" t="str">
        <f>IF(F40="","",IF(OR(F40="d",F40="e",F40="gc1",F40="gc2",F40="gc3",F40="gr1",F40="gr2",F40="gr3",F40="h1",F40="h2",F40="h3",F40="i1",F40="i2",F40="j1",F40="j2",F40="k",F40="l1",F40="l2",F40="m1",F40="m2",F40="m3",F40="n",F40="o",F40="p",F40="q",F40="r",F40="s",F40="t",F40="u",F40="f"),MIN(G40,VLOOKUP(F40,'Appx 3 (Mass) Rules'!$A$1:$D$150,4,0)),MIN(G40,VLOOKUP(F40,'Appx 3 (Mass) Rules'!$A$1:$D$150,4,0),SUMPRODUCT(IF(I40="",0,INDEX('Appendix 3 Rules'!$B$2:$B$18,MATCH(F40,'Appendix 3 Rules'!$A$2:$A$17))))+(IF(K40="",0,INDEX('Appendix 3 Rules'!$C$2:$C$18,MATCH(F40,'Appendix 3 Rules'!$A$2:$A$17))))+(IF(M40="",0,INDEX('Appendix 3 Rules'!$D$2:$D$18,MATCH(F40,'Appendix 3 Rules'!$A$2:$A$17))))+(IF(O40="",0,INDEX('Appendix 3 Rules'!$E$2:$E$18,MATCH(F40,'Appendix 3 Rules'!$A$2:$A$17))))+(IF(Q40="",0,INDEX('Appendix 3 Rules'!$F$2:$F$18,MATCH(F40,'Appendix 3 Rules'!$A$2:$A$17))))+(IF(S40="",0,INDEX('Appendix 3 Rules'!$G$2:$G$18,MATCH(F40,'Appendix 3 Rules'!$A$2:$A$17))))+(IF(U40="",0,INDEX('Appendix 3 Rules'!$H$2:$H$18,MATCH(F40,'Appendix 3 Rules'!$A$2:$A$17))))+(IF(W40="",0,INDEX('Appendix 3 Rules'!$I$2:$I$18,MATCH(F40,'Appendix 3 Rules'!$A$2:$A$17))))+(IF(Y40="",0,INDEX('Appendix 3 Rules'!$J$2:$J$18,MATCH(F40,'Appendix 3 Rules'!$A$2:$A$17))))+(IF(AA40="",0,INDEX('Appendix 3 Rules'!$K$2:$K$18,MATCH(F40,'Appendix 3 Rules'!$A$2:$A$17))))+(IF(AC40="",0,INDEX('Appendix 3 Rules'!$L$2:$L$18,MATCH(F40,'Appendix 3 Rules'!$A$2:$A$17))))+(IF(AE40="",0,INDEX('Appendix 3 Rules'!$M$2:$M$18,MATCH(F40,'Appendix 3 Rules'!$A$2:$A$17))))+(IF(AG40="",0,INDEX('Appendix 3 Rules'!$N$2:$N$18,MATCH(F40,'Appendix 3 Rules'!$A$2:$A$17))))+(IF(F40="gc1",VLOOKUP(F40,'Appendix 3 Rules'!A31:$O$34,15)))+(IF(F40="gc2",VLOOKUP(F40,'Appendix 3 Rules'!A31:$O$34,15)))+(IF(F40="gc3",VLOOKUP(F40,'Appendix 3 Rules'!A31:$O$34,15)))+(IF(F40="gr1",VLOOKUP(F40,'Appendix 3 Rules'!A31:$O$34,15)))+(IF(F40="gr2",VLOOKUP(F40,'Appendix 3 Rules'!A31:$O$34,15)))+(IF(F40="gr3",VLOOKUP(F40,'Appendix 3 Rules'!A31:$O$34,15)))+(IF(F40="h1",VLOOKUP(F40,'Appendix 3 Rules'!A31:$O$34,15)))+(IF(F40="h2",VLOOKUP(F40,'Appendix 3 Rules'!A31:$O$34,15)))+(IF(F40="h3",VLOOKUP(F40,'Appendix 3 Rules'!A31:$O$34,15)))+(IF(F40="i1",VLOOKUP(F40,'Appendix 3 Rules'!A31:$O$34,15)))+(IF(F40="i2",VLOOKUP(F40,'Appendix 3 Rules'!A31:$O$34,15)))+(IF(F40="j1",VLOOKUP(F40,'Appendix 3 Rules'!A31:$O$34,15)))+(IF(F40="j2",VLOOKUP(F40,'Appendix 3 Rules'!A31:$O$34,15)))+(IF(F40="k",VLOOKUP(F40,'Appendix 3 Rules'!A31:$O$34,15)))+(IF(F40="l1",VLOOKUP(F40,'Appendix 3 Rules'!A31:$O$34,15)))+(IF(F40="l2",VLOOKUP(F40,'Appendix 3 Rules'!A31:$O$34,15)))+(IF(F40="m1",VLOOKUP(F40,'Appendix 3 Rules'!A31:$O$34,15)))+(IF(F40="m2",VLOOKUP(F40,'Appendix 3 Rules'!A31:$O$34,15)))+(IF(F40="m3",VLOOKUP(F40,'Appendix 3 Rules'!A31:$O$34,15)))+(IF(F40="n",VLOOKUP(F40,'Appendix 3 Rules'!A31:$O$34,15)))+(IF(F40="o",VLOOKUP(F40,'Appendix 3 Rules'!A31:$O$34,15)))+(IF(F40="p",VLOOKUP(F40,'Appendix 3 Rules'!A31:$O$34,15)))+(IF(F40="q",VLOOKUP(F40,'Appendix 3 Rules'!A31:$O$34,15)))+(IF(F40="r",VLOOKUP(F40,'Appendix 3 Rules'!A31:$O$34,15)))+(IF(F40="s",VLOOKUP(F40,'Appendix 3 Rules'!A31:$O$34,15)))+(IF(F40="t",VLOOKUP(F40,'Appendix 3 Rules'!A31:$O$34,15)))+(IF(F40="u",VLOOKUP(F40,'Appendix 3 Rules'!A31:$O$34,15))))))</f>
        <v/>
      </c>
      <c r="I40" s="11"/>
      <c r="J40" s="14"/>
      <c r="K40" s="11"/>
      <c r="L40" s="14"/>
      <c r="M40" s="11"/>
      <c r="N40" s="14"/>
      <c r="O40" s="11"/>
      <c r="P40" s="14"/>
      <c r="Q40" s="11"/>
      <c r="R40" s="14"/>
      <c r="S40" s="76"/>
      <c r="T40" s="14"/>
      <c r="U40" s="11"/>
      <c r="V40" s="14"/>
      <c r="W40" s="11"/>
      <c r="X40" s="14"/>
      <c r="Y40" s="77"/>
      <c r="Z40" s="14"/>
      <c r="AA40" s="77"/>
      <c r="AB40" s="14"/>
      <c r="AC40" s="8"/>
      <c r="AD40" s="13"/>
      <c r="AE40" s="8"/>
      <c r="AF40" s="13"/>
      <c r="AG40" s="8"/>
      <c r="AH40" s="13"/>
      <c r="AI40" s="60"/>
      <c r="AK40" s="13" t="str">
        <f>IF(AND(F40&lt;&gt;"f",M40&lt;&gt;""),VLOOKUP(F40,'Appendix 3 Rules'!$A$1:$O$34,4,FALSE),"")</f>
        <v/>
      </c>
      <c r="AL40" s="13" t="str">
        <f>IF(Q40="","",VLOOKUP(F40,'Appendix 3 Rules'!$A$1:$N$34,6,FALSE))</f>
        <v/>
      </c>
      <c r="AM40" s="13" t="str">
        <f>IF(AND(F40="f",U40&lt;&gt;""),VLOOKUP(F40,'Appendix 3 Rules'!$A$1:$N$34,8,FALSE),"")</f>
        <v/>
      </c>
    </row>
    <row r="41" spans="1:39" ht="18" customHeight="1" x14ac:dyDescent="0.2">
      <c r="B41" s="78"/>
      <c r="C41" s="9"/>
      <c r="D41" s="10"/>
      <c r="E41" s="9"/>
      <c r="F41" s="8"/>
      <c r="G41" s="20" t="str">
        <f>IF(F41="","",SUMPRODUCT(IF(I41="",0,INDEX('Appendix 3 Rules'!$B$2:$B$18,MATCH(F41,'Appendix 3 Rules'!$A$2:$A$17))))+(IF(K41="",0,INDEX('Appendix 3 Rules'!$C$2:$C$18,MATCH(F41,'Appendix 3 Rules'!$A$2:$A$17))))+(IF(M41="",0,INDEX('Appendix 3 Rules'!$D$2:$D$18,MATCH(F41,'Appendix 3 Rules'!$A$2:$A$17))))+(IF(O41="",0,INDEX('Appendix 3 Rules'!$E$2:$E$18,MATCH(F41,'Appendix 3 Rules'!$A$2:$A$17))))+(IF(Q41="",0,INDEX('Appendix 3 Rules'!$F$2:$F$18,MATCH(F41,'Appendix 3 Rules'!$A$2:$A$17))))+(IF(S41="",0,INDEX('Appendix 3 Rules'!$G$2:$G$18,MATCH(F41,'Appendix 3 Rules'!$A$2:$A$17))))+(IF(U41="",0,INDEX('Appendix 3 Rules'!$H$2:$H$18,MATCH(F41,'Appendix 3 Rules'!$A$2:$A$17))))+(IF(W41="",0,INDEX('Appendix 3 Rules'!$I$2:$I$18,MATCH(F41,'Appendix 3 Rules'!$A$2:$A$17))))+(IF(Y41="",0,INDEX('Appendix 3 Rules'!$J$2:$J$18,MATCH(F41,'Appendix 3 Rules'!$A$2:$A$17))))+(IF(AA41="",0,INDEX('Appendix 3 Rules'!$K$2:$K$18,MATCH(F41,'Appendix 3 Rules'!$A$2:$A$17))))+(IF(AC41="",0,INDEX('Appendix 3 Rules'!$L$2:$L$18,MATCH(F41,'Appendix 3 Rules'!$A$2:$A$17))))+(IF(AE41="",0,INDEX('Appendix 3 Rules'!$M$2:$M$18,MATCH(F41,'Appendix 3 Rules'!$A$2:$A$17))))+(IF(AG41="",0,INDEX('Appendix 3 Rules'!$N$2:$N$18,MATCH(F41,'Appendix 3 Rules'!$A$2:$A$17))))+(IF(F41="gc1",VLOOKUP(F41,'Appendix 3 Rules'!A32:$O$34,15)))+(IF(F41="gc2",VLOOKUP(F41,'Appendix 3 Rules'!A32:$O$34,15)))+(IF(F41="gc3",VLOOKUP(F41,'Appendix 3 Rules'!A32:$O$34,15)))+(IF(F41="gr1",VLOOKUP(F41,'Appendix 3 Rules'!A32:$O$34,15)))+(IF(F41="gr2",VLOOKUP(F41,'Appendix 3 Rules'!A32:$O$34,15)))+(IF(F41="gr3",VLOOKUP(F41,'Appendix 3 Rules'!A32:$O$34,15)))+(IF(F41="h1",VLOOKUP(F41,'Appendix 3 Rules'!A32:$O$34,15)))+(IF(F41="h2",VLOOKUP(F41,'Appendix 3 Rules'!A32:$O$34,15)))+(IF(F41="h3",VLOOKUP(F41,'Appendix 3 Rules'!A32:$O$34,15)))+(IF(F41="i1",VLOOKUP(F41,'Appendix 3 Rules'!A32:$O$34,15)))+(IF(F41="i2",VLOOKUP(F41,'Appendix 3 Rules'!A32:$O$34,15)))+(IF(F41="j1",VLOOKUP(F41,'Appendix 3 Rules'!A32:$O$34,15)))+(IF(F41="j2",VLOOKUP(F41,'Appendix 3 Rules'!A32:$O$34,15)))+(IF(F41="k",VLOOKUP(F41,'Appendix 3 Rules'!A32:$O$34,15)))+(IF(F41="l1",VLOOKUP(F41,'Appendix 3 Rules'!A32:$O$34,15)))+(IF(F41="l2",VLOOKUP(F41,'Appendix 3 Rules'!A32:$O$34,15)))+(IF(F41="m1",VLOOKUP(F41,'Appendix 3 Rules'!A32:$O$34,15)))+(IF(F41="m2",VLOOKUP(F41,'Appendix 3 Rules'!A32:$O$34,15)))+(IF(F41="m3",VLOOKUP(F41,'Appendix 3 Rules'!A32:$O$34,15)))+(IF(F41="n",VLOOKUP(F41,'Appendix 3 Rules'!A32:$O$34,15)))+(IF(F41="o",VLOOKUP(F41,'Appendix 3 Rules'!A32:$O$34,15)))+(IF(F41="p",VLOOKUP(F41,'Appendix 3 Rules'!A32:$O$34,15)))+(IF(F41="q",VLOOKUP(F41,'Appendix 3 Rules'!A32:$O$34,15)))+(IF(F41="r",VLOOKUP(F41,'Appendix 3 Rules'!A32:$O$34,15)))+(IF(F41="s",VLOOKUP(F41,'Appendix 3 Rules'!A32:$O$34,15)))+(IF(F41="t",VLOOKUP(F41,'Appendix 3 Rules'!A32:$O$34,15)))+(IF(F41="u",VLOOKUP(F41,'Appendix 3 Rules'!A32:$O$34,15))))</f>
        <v/>
      </c>
      <c r="H41" s="80" t="str">
        <f>IF(F41="","",IF(OR(F41="d",F41="e",F41="gc1",F41="gc2",F41="gc3",F41="gr1",F41="gr2",F41="gr3",F41="h1",F41="h2",F41="h3",F41="i1",F41="i2",F41="j1",F41="j2",F41="k",F41="l1",F41="l2",F41="m1",F41="m2",F41="m3",F41="n",F41="o",F41="p",F41="q",F41="r",F41="s",F41="t",F41="u",F41="f"),MIN(G41,VLOOKUP(F41,'Appx 3 (Mass) Rules'!$A$1:$D$150,4,0)),MIN(G41,VLOOKUP(F41,'Appx 3 (Mass) Rules'!$A$1:$D$150,4,0),SUMPRODUCT(IF(I41="",0,INDEX('Appendix 3 Rules'!$B$2:$B$18,MATCH(F41,'Appendix 3 Rules'!$A$2:$A$17))))+(IF(K41="",0,INDEX('Appendix 3 Rules'!$C$2:$C$18,MATCH(F41,'Appendix 3 Rules'!$A$2:$A$17))))+(IF(M41="",0,INDEX('Appendix 3 Rules'!$D$2:$D$18,MATCH(F41,'Appendix 3 Rules'!$A$2:$A$17))))+(IF(O41="",0,INDEX('Appendix 3 Rules'!$E$2:$E$18,MATCH(F41,'Appendix 3 Rules'!$A$2:$A$17))))+(IF(Q41="",0,INDEX('Appendix 3 Rules'!$F$2:$F$18,MATCH(F41,'Appendix 3 Rules'!$A$2:$A$17))))+(IF(S41="",0,INDEX('Appendix 3 Rules'!$G$2:$G$18,MATCH(F41,'Appendix 3 Rules'!$A$2:$A$17))))+(IF(U41="",0,INDEX('Appendix 3 Rules'!$H$2:$H$18,MATCH(F41,'Appendix 3 Rules'!$A$2:$A$17))))+(IF(W41="",0,INDEX('Appendix 3 Rules'!$I$2:$I$18,MATCH(F41,'Appendix 3 Rules'!$A$2:$A$17))))+(IF(Y41="",0,INDEX('Appendix 3 Rules'!$J$2:$J$18,MATCH(F41,'Appendix 3 Rules'!$A$2:$A$17))))+(IF(AA41="",0,INDEX('Appendix 3 Rules'!$K$2:$K$18,MATCH(F41,'Appendix 3 Rules'!$A$2:$A$17))))+(IF(AC41="",0,INDEX('Appendix 3 Rules'!$L$2:$L$18,MATCH(F41,'Appendix 3 Rules'!$A$2:$A$17))))+(IF(AE41="",0,INDEX('Appendix 3 Rules'!$M$2:$M$18,MATCH(F41,'Appendix 3 Rules'!$A$2:$A$17))))+(IF(AG41="",0,INDEX('Appendix 3 Rules'!$N$2:$N$18,MATCH(F41,'Appendix 3 Rules'!$A$2:$A$17))))+(IF(F41="gc1",VLOOKUP(F41,'Appendix 3 Rules'!A32:$O$34,15)))+(IF(F41="gc2",VLOOKUP(F41,'Appendix 3 Rules'!A32:$O$34,15)))+(IF(F41="gc3",VLOOKUP(F41,'Appendix 3 Rules'!A32:$O$34,15)))+(IF(F41="gr1",VLOOKUP(F41,'Appendix 3 Rules'!A32:$O$34,15)))+(IF(F41="gr2",VLOOKUP(F41,'Appendix 3 Rules'!A32:$O$34,15)))+(IF(F41="gr3",VLOOKUP(F41,'Appendix 3 Rules'!A32:$O$34,15)))+(IF(F41="h1",VLOOKUP(F41,'Appendix 3 Rules'!A32:$O$34,15)))+(IF(F41="h2",VLOOKUP(F41,'Appendix 3 Rules'!A32:$O$34,15)))+(IF(F41="h3",VLOOKUP(F41,'Appendix 3 Rules'!A32:$O$34,15)))+(IF(F41="i1",VLOOKUP(F41,'Appendix 3 Rules'!A32:$O$34,15)))+(IF(F41="i2",VLOOKUP(F41,'Appendix 3 Rules'!A32:$O$34,15)))+(IF(F41="j1",VLOOKUP(F41,'Appendix 3 Rules'!A32:$O$34,15)))+(IF(F41="j2",VLOOKUP(F41,'Appendix 3 Rules'!A32:$O$34,15)))+(IF(F41="k",VLOOKUP(F41,'Appendix 3 Rules'!A32:$O$34,15)))+(IF(F41="l1",VLOOKUP(F41,'Appendix 3 Rules'!A32:$O$34,15)))+(IF(F41="l2",VLOOKUP(F41,'Appendix 3 Rules'!A32:$O$34,15)))+(IF(F41="m1",VLOOKUP(F41,'Appendix 3 Rules'!A32:$O$34,15)))+(IF(F41="m2",VLOOKUP(F41,'Appendix 3 Rules'!A32:$O$34,15)))+(IF(F41="m3",VLOOKUP(F41,'Appendix 3 Rules'!A32:$O$34,15)))+(IF(F41="n",VLOOKUP(F41,'Appendix 3 Rules'!A32:$O$34,15)))+(IF(F41="o",VLOOKUP(F41,'Appendix 3 Rules'!A32:$O$34,15)))+(IF(F41="p",VLOOKUP(F41,'Appendix 3 Rules'!A32:$O$34,15)))+(IF(F41="q",VLOOKUP(F41,'Appendix 3 Rules'!A32:$O$34,15)))+(IF(F41="r",VLOOKUP(F41,'Appendix 3 Rules'!A32:$O$34,15)))+(IF(F41="s",VLOOKUP(F41,'Appendix 3 Rules'!A32:$O$34,15)))+(IF(F41="t",VLOOKUP(F41,'Appendix 3 Rules'!A32:$O$34,15)))+(IF(F41="u",VLOOKUP(F41,'Appendix 3 Rules'!A32:$O$34,15))))))</f>
        <v/>
      </c>
      <c r="I41" s="12"/>
      <c r="J41" s="13"/>
      <c r="K41" s="12"/>
      <c r="L41" s="13"/>
      <c r="M41" s="12"/>
      <c r="N41" s="13"/>
      <c r="O41" s="12"/>
      <c r="P41" s="13"/>
      <c r="Q41" s="12"/>
      <c r="R41" s="13"/>
      <c r="S41" s="12"/>
      <c r="T41" s="13"/>
      <c r="U41" s="12"/>
      <c r="V41" s="13"/>
      <c r="W41" s="12"/>
      <c r="X41" s="13"/>
      <c r="Y41" s="12"/>
      <c r="Z41" s="13"/>
      <c r="AA41" s="12"/>
      <c r="AB41" s="13"/>
      <c r="AC41" s="8"/>
      <c r="AD41" s="13"/>
      <c r="AE41" s="8"/>
      <c r="AF41" s="13"/>
      <c r="AG41" s="8"/>
      <c r="AH41" s="13"/>
      <c r="AI41" s="60"/>
      <c r="AK41" s="13" t="str">
        <f>IF(AND(F41&lt;&gt;"f",M41&lt;&gt;""),VLOOKUP(F41,'Appendix 3 Rules'!$A$1:$O$34,4,FALSE),"")</f>
        <v/>
      </c>
      <c r="AL41" s="13" t="str">
        <f>IF(Q41="","",VLOOKUP(F41,'Appendix 3 Rules'!$A$1:$N$34,6,FALSE))</f>
        <v/>
      </c>
      <c r="AM41" s="13" t="str">
        <f>IF(AND(F41="f",U41&lt;&gt;""),VLOOKUP(F41,'Appendix 3 Rules'!$A$1:$N$34,8,FALSE),"")</f>
        <v/>
      </c>
    </row>
    <row r="42" spans="1:39" ht="18" customHeight="1" x14ac:dyDescent="0.2">
      <c r="B42" s="78"/>
      <c r="C42" s="9"/>
      <c r="D42" s="10"/>
      <c r="E42" s="9"/>
      <c r="F42" s="8"/>
      <c r="G42" s="20" t="str">
        <f>IF(F42="","",SUMPRODUCT(IF(I42="",0,INDEX('Appendix 3 Rules'!$B$2:$B$18,MATCH(F42,'Appendix 3 Rules'!$A$2:$A$17))))+(IF(K42="",0,INDEX('Appendix 3 Rules'!$C$2:$C$18,MATCH(F42,'Appendix 3 Rules'!$A$2:$A$17))))+(IF(M42="",0,INDEX('Appendix 3 Rules'!$D$2:$D$18,MATCH(F42,'Appendix 3 Rules'!$A$2:$A$17))))+(IF(O42="",0,INDEX('Appendix 3 Rules'!$E$2:$E$18,MATCH(F42,'Appendix 3 Rules'!$A$2:$A$17))))+(IF(Q42="",0,INDEX('Appendix 3 Rules'!$F$2:$F$18,MATCH(F42,'Appendix 3 Rules'!$A$2:$A$17))))+(IF(S42="",0,INDEX('Appendix 3 Rules'!$G$2:$G$18,MATCH(F42,'Appendix 3 Rules'!$A$2:$A$17))))+(IF(U42="",0,INDEX('Appendix 3 Rules'!$H$2:$H$18,MATCH(F42,'Appendix 3 Rules'!$A$2:$A$17))))+(IF(W42="",0,INDEX('Appendix 3 Rules'!$I$2:$I$18,MATCH(F42,'Appendix 3 Rules'!$A$2:$A$17))))+(IF(Y42="",0,INDEX('Appendix 3 Rules'!$J$2:$J$18,MATCH(F42,'Appendix 3 Rules'!$A$2:$A$17))))+(IF(AA42="",0,INDEX('Appendix 3 Rules'!$K$2:$K$18,MATCH(F42,'Appendix 3 Rules'!$A$2:$A$17))))+(IF(AC42="",0,INDEX('Appendix 3 Rules'!$L$2:$L$18,MATCH(F42,'Appendix 3 Rules'!$A$2:$A$17))))+(IF(AE42="",0,INDEX('Appendix 3 Rules'!$M$2:$M$18,MATCH(F42,'Appendix 3 Rules'!$A$2:$A$17))))+(IF(AG42="",0,INDEX('Appendix 3 Rules'!$N$2:$N$18,MATCH(F42,'Appendix 3 Rules'!$A$2:$A$17))))+(IF(F42="gc1",VLOOKUP(F42,'Appendix 3 Rules'!A33:$O$34,15)))+(IF(F42="gc2",VLOOKUP(F42,'Appendix 3 Rules'!A33:$O$34,15)))+(IF(F42="gc3",VLOOKUP(F42,'Appendix 3 Rules'!A33:$O$34,15)))+(IF(F42="gr1",VLOOKUP(F42,'Appendix 3 Rules'!A33:$O$34,15)))+(IF(F42="gr2",VLOOKUP(F42,'Appendix 3 Rules'!A33:$O$34,15)))+(IF(F42="gr3",VLOOKUP(F42,'Appendix 3 Rules'!A33:$O$34,15)))+(IF(F42="h1",VLOOKUP(F42,'Appendix 3 Rules'!A33:$O$34,15)))+(IF(F42="h2",VLOOKUP(F42,'Appendix 3 Rules'!A33:$O$34,15)))+(IF(F42="h3",VLOOKUP(F42,'Appendix 3 Rules'!A33:$O$34,15)))+(IF(F42="i1",VLOOKUP(F42,'Appendix 3 Rules'!A33:$O$34,15)))+(IF(F42="i2",VLOOKUP(F42,'Appendix 3 Rules'!A33:$O$34,15)))+(IF(F42="j1",VLOOKUP(F42,'Appendix 3 Rules'!A33:$O$34,15)))+(IF(F42="j2",VLOOKUP(F42,'Appendix 3 Rules'!A33:$O$34,15)))+(IF(F42="k",VLOOKUP(F42,'Appendix 3 Rules'!A33:$O$34,15)))+(IF(F42="l1",VLOOKUP(F42,'Appendix 3 Rules'!A33:$O$34,15)))+(IF(F42="l2",VLOOKUP(F42,'Appendix 3 Rules'!A33:$O$34,15)))+(IF(F42="m1",VLOOKUP(F42,'Appendix 3 Rules'!A33:$O$34,15)))+(IF(F42="m2",VLOOKUP(F42,'Appendix 3 Rules'!A33:$O$34,15)))+(IF(F42="m3",VLOOKUP(F42,'Appendix 3 Rules'!A33:$O$34,15)))+(IF(F42="n",VLOOKUP(F42,'Appendix 3 Rules'!A33:$O$34,15)))+(IF(F42="o",VLOOKUP(F42,'Appendix 3 Rules'!A33:$O$34,15)))+(IF(F42="p",VLOOKUP(F42,'Appendix 3 Rules'!A33:$O$34,15)))+(IF(F42="q",VLOOKUP(F42,'Appendix 3 Rules'!A33:$O$34,15)))+(IF(F42="r",VLOOKUP(F42,'Appendix 3 Rules'!A33:$O$34,15)))+(IF(F42="s",VLOOKUP(F42,'Appendix 3 Rules'!A33:$O$34,15)))+(IF(F42="t",VLOOKUP(F42,'Appendix 3 Rules'!A33:$O$34,15)))+(IF(F42="u",VLOOKUP(F42,'Appendix 3 Rules'!A33:$O$34,15))))</f>
        <v/>
      </c>
      <c r="H42" s="80" t="str">
        <f>IF(F42="","",IF(OR(F42="d",F42="e",F42="gc1",F42="gc2",F42="gc3",F42="gr1",F42="gr2",F42="gr3",F42="h1",F42="h2",F42="h3",F42="i1",F42="i2",F42="j1",F42="j2",F42="k",F42="l1",F42="l2",F42="m1",F42="m2",F42="m3",F42="n",F42="o",F42="p",F42="q",F42="r",F42="s",F42="t",F42="u",F42="f"),MIN(G42,VLOOKUP(F42,'Appx 3 (Mass) Rules'!$A$1:$D$150,4,0)),MIN(G42,VLOOKUP(F42,'Appx 3 (Mass) Rules'!$A$1:$D$150,4,0),SUMPRODUCT(IF(I42="",0,INDEX('Appendix 3 Rules'!$B$2:$B$18,MATCH(F42,'Appendix 3 Rules'!$A$2:$A$17))))+(IF(K42="",0,INDEX('Appendix 3 Rules'!$C$2:$C$18,MATCH(F42,'Appendix 3 Rules'!$A$2:$A$17))))+(IF(M42="",0,INDEX('Appendix 3 Rules'!$D$2:$D$18,MATCH(F42,'Appendix 3 Rules'!$A$2:$A$17))))+(IF(O42="",0,INDEX('Appendix 3 Rules'!$E$2:$E$18,MATCH(F42,'Appendix 3 Rules'!$A$2:$A$17))))+(IF(Q42="",0,INDEX('Appendix 3 Rules'!$F$2:$F$18,MATCH(F42,'Appendix 3 Rules'!$A$2:$A$17))))+(IF(S42="",0,INDEX('Appendix 3 Rules'!$G$2:$G$18,MATCH(F42,'Appendix 3 Rules'!$A$2:$A$17))))+(IF(U42="",0,INDEX('Appendix 3 Rules'!$H$2:$H$18,MATCH(F42,'Appendix 3 Rules'!$A$2:$A$17))))+(IF(W42="",0,INDEX('Appendix 3 Rules'!$I$2:$I$18,MATCH(F42,'Appendix 3 Rules'!$A$2:$A$17))))+(IF(Y42="",0,INDEX('Appendix 3 Rules'!$J$2:$J$18,MATCH(F42,'Appendix 3 Rules'!$A$2:$A$17))))+(IF(AA42="",0,INDEX('Appendix 3 Rules'!$K$2:$K$18,MATCH(F42,'Appendix 3 Rules'!$A$2:$A$17))))+(IF(AC42="",0,INDEX('Appendix 3 Rules'!$L$2:$L$18,MATCH(F42,'Appendix 3 Rules'!$A$2:$A$17))))+(IF(AE42="",0,INDEX('Appendix 3 Rules'!$M$2:$M$18,MATCH(F42,'Appendix 3 Rules'!$A$2:$A$17))))+(IF(AG42="",0,INDEX('Appendix 3 Rules'!$N$2:$N$18,MATCH(F42,'Appendix 3 Rules'!$A$2:$A$17))))+(IF(F42="gc1",VLOOKUP(F42,'Appendix 3 Rules'!A33:$O$34,15)))+(IF(F42="gc2",VLOOKUP(F42,'Appendix 3 Rules'!A33:$O$34,15)))+(IF(F42="gc3",VLOOKUP(F42,'Appendix 3 Rules'!A33:$O$34,15)))+(IF(F42="gr1",VLOOKUP(F42,'Appendix 3 Rules'!A33:$O$34,15)))+(IF(F42="gr2",VLOOKUP(F42,'Appendix 3 Rules'!A33:$O$34,15)))+(IF(F42="gr3",VLOOKUP(F42,'Appendix 3 Rules'!A33:$O$34,15)))+(IF(F42="h1",VLOOKUP(F42,'Appendix 3 Rules'!A33:$O$34,15)))+(IF(F42="h2",VLOOKUP(F42,'Appendix 3 Rules'!A33:$O$34,15)))+(IF(F42="h3",VLOOKUP(F42,'Appendix 3 Rules'!A33:$O$34,15)))+(IF(F42="i1",VLOOKUP(F42,'Appendix 3 Rules'!A33:$O$34,15)))+(IF(F42="i2",VLOOKUP(F42,'Appendix 3 Rules'!A33:$O$34,15)))+(IF(F42="j1",VLOOKUP(F42,'Appendix 3 Rules'!A33:$O$34,15)))+(IF(F42="j2",VLOOKUP(F42,'Appendix 3 Rules'!A33:$O$34,15)))+(IF(F42="k",VLOOKUP(F42,'Appendix 3 Rules'!A33:$O$34,15)))+(IF(F42="l1",VLOOKUP(F42,'Appendix 3 Rules'!A33:$O$34,15)))+(IF(F42="l2",VLOOKUP(F42,'Appendix 3 Rules'!A33:$O$34,15)))+(IF(F42="m1",VLOOKUP(F42,'Appendix 3 Rules'!A33:$O$34,15)))+(IF(F42="m2",VLOOKUP(F42,'Appendix 3 Rules'!A33:$O$34,15)))+(IF(F42="m3",VLOOKUP(F42,'Appendix 3 Rules'!A33:$O$34,15)))+(IF(F42="n",VLOOKUP(F42,'Appendix 3 Rules'!A33:$O$34,15)))+(IF(F42="o",VLOOKUP(F42,'Appendix 3 Rules'!A33:$O$34,15)))+(IF(F42="p",VLOOKUP(F42,'Appendix 3 Rules'!A33:$O$34,15)))+(IF(F42="q",VLOOKUP(F42,'Appendix 3 Rules'!A33:$O$34,15)))+(IF(F42="r",VLOOKUP(F42,'Appendix 3 Rules'!A33:$O$34,15)))+(IF(F42="s",VLOOKUP(F42,'Appendix 3 Rules'!A33:$O$34,15)))+(IF(F42="t",VLOOKUP(F42,'Appendix 3 Rules'!A33:$O$34,15)))+(IF(F42="u",VLOOKUP(F42,'Appendix 3 Rules'!A33:$O$34,15))))))</f>
        <v/>
      </c>
      <c r="I42" s="11"/>
      <c r="J42" s="14"/>
      <c r="K42" s="11"/>
      <c r="L42" s="14"/>
      <c r="M42" s="11"/>
      <c r="N42" s="14"/>
      <c r="O42" s="11"/>
      <c r="P42" s="14"/>
      <c r="Q42" s="11"/>
      <c r="R42" s="14"/>
      <c r="S42" s="76"/>
      <c r="T42" s="14"/>
      <c r="U42" s="11"/>
      <c r="V42" s="14"/>
      <c r="W42" s="11"/>
      <c r="X42" s="14"/>
      <c r="Y42" s="77"/>
      <c r="Z42" s="14"/>
      <c r="AA42" s="77"/>
      <c r="AB42" s="14"/>
      <c r="AC42" s="8"/>
      <c r="AD42" s="13"/>
      <c r="AE42" s="8"/>
      <c r="AF42" s="13"/>
      <c r="AG42" s="8"/>
      <c r="AH42" s="13"/>
      <c r="AI42" s="60"/>
      <c r="AK42" s="13" t="str">
        <f>IF(AND(F42&lt;&gt;"f",M42&lt;&gt;""),VLOOKUP(F42,'Appendix 3 Rules'!$A$1:$O$34,4,FALSE),"")</f>
        <v/>
      </c>
      <c r="AL42" s="13" t="str">
        <f>IF(Q42="","",VLOOKUP(F42,'Appendix 3 Rules'!$A$1:$N$34,6,FALSE))</f>
        <v/>
      </c>
      <c r="AM42" s="13" t="str">
        <f>IF(AND(F42="f",U42&lt;&gt;""),VLOOKUP(F42,'Appendix 3 Rules'!$A$1:$N$34,8,FALSE),"")</f>
        <v/>
      </c>
    </row>
    <row r="43" spans="1:39" ht="18" customHeight="1" x14ac:dyDescent="0.2">
      <c r="B43" s="78"/>
      <c r="C43" s="9"/>
      <c r="D43" s="10"/>
      <c r="E43" s="9"/>
      <c r="F43" s="8"/>
      <c r="G43" s="20" t="str">
        <f>IF(F43="","",SUMPRODUCT(IF(I43="",0,INDEX('Appendix 3 Rules'!$B$2:$B$18,MATCH(F43,'Appendix 3 Rules'!$A$2:$A$17))))+(IF(K43="",0,INDEX('Appendix 3 Rules'!$C$2:$C$18,MATCH(F43,'Appendix 3 Rules'!$A$2:$A$17))))+(IF(M43="",0,INDEX('Appendix 3 Rules'!$D$2:$D$18,MATCH(F43,'Appendix 3 Rules'!$A$2:$A$17))))+(IF(O43="",0,INDEX('Appendix 3 Rules'!$E$2:$E$18,MATCH(F43,'Appendix 3 Rules'!$A$2:$A$17))))+(IF(Q43="",0,INDEX('Appendix 3 Rules'!$F$2:$F$18,MATCH(F43,'Appendix 3 Rules'!$A$2:$A$17))))+(IF(S43="",0,INDEX('Appendix 3 Rules'!$G$2:$G$18,MATCH(F43,'Appendix 3 Rules'!$A$2:$A$17))))+(IF(U43="",0,INDEX('Appendix 3 Rules'!$H$2:$H$18,MATCH(F43,'Appendix 3 Rules'!$A$2:$A$17))))+(IF(W43="",0,INDEX('Appendix 3 Rules'!$I$2:$I$18,MATCH(F43,'Appendix 3 Rules'!$A$2:$A$17))))+(IF(Y43="",0,INDEX('Appendix 3 Rules'!$J$2:$J$18,MATCH(F43,'Appendix 3 Rules'!$A$2:$A$17))))+(IF(AA43="",0,INDEX('Appendix 3 Rules'!$K$2:$K$18,MATCH(F43,'Appendix 3 Rules'!$A$2:$A$17))))+(IF(AC43="",0,INDEX('Appendix 3 Rules'!$L$2:$L$18,MATCH(F43,'Appendix 3 Rules'!$A$2:$A$17))))+(IF(AE43="",0,INDEX('Appendix 3 Rules'!$M$2:$M$18,MATCH(F43,'Appendix 3 Rules'!$A$2:$A$17))))+(IF(AG43="",0,INDEX('Appendix 3 Rules'!$N$2:$N$18,MATCH(F43,'Appendix 3 Rules'!$A$2:$A$17))))+(IF(F43="gc1",VLOOKUP(F43,'Appendix 3 Rules'!A34:$O$34,15)))+(IF(F43="gc2",VLOOKUP(F43,'Appendix 3 Rules'!A34:$O$34,15)))+(IF(F43="gc3",VLOOKUP(F43,'Appendix 3 Rules'!A34:$O$34,15)))+(IF(F43="gr1",VLOOKUP(F43,'Appendix 3 Rules'!A34:$O$34,15)))+(IF(F43="gr2",VLOOKUP(F43,'Appendix 3 Rules'!A34:$O$34,15)))+(IF(F43="gr3",VLOOKUP(F43,'Appendix 3 Rules'!A34:$O$34,15)))+(IF(F43="h1",VLOOKUP(F43,'Appendix 3 Rules'!A34:$O$34,15)))+(IF(F43="h2",VLOOKUP(F43,'Appendix 3 Rules'!A34:$O$34,15)))+(IF(F43="h3",VLOOKUP(F43,'Appendix 3 Rules'!A34:$O$34,15)))+(IF(F43="i1",VLOOKUP(F43,'Appendix 3 Rules'!A34:$O$34,15)))+(IF(F43="i2",VLOOKUP(F43,'Appendix 3 Rules'!A34:$O$34,15)))+(IF(F43="j1",VLOOKUP(F43,'Appendix 3 Rules'!A34:$O$34,15)))+(IF(F43="j2",VLOOKUP(F43,'Appendix 3 Rules'!A34:$O$34,15)))+(IF(F43="k",VLOOKUP(F43,'Appendix 3 Rules'!A34:$O$34,15)))+(IF(F43="l1",VLOOKUP(F43,'Appendix 3 Rules'!A34:$O$34,15)))+(IF(F43="l2",VLOOKUP(F43,'Appendix 3 Rules'!A34:$O$34,15)))+(IF(F43="m1",VLOOKUP(F43,'Appendix 3 Rules'!A34:$O$34,15)))+(IF(F43="m2",VLOOKUP(F43,'Appendix 3 Rules'!A34:$O$34,15)))+(IF(F43="m3",VLOOKUP(F43,'Appendix 3 Rules'!A34:$O$34,15)))+(IF(F43="n",VLOOKUP(F43,'Appendix 3 Rules'!A34:$O$34,15)))+(IF(F43="o",VLOOKUP(F43,'Appendix 3 Rules'!A34:$O$34,15)))+(IF(F43="p",VLOOKUP(F43,'Appendix 3 Rules'!A34:$O$34,15)))+(IF(F43="q",VLOOKUP(F43,'Appendix 3 Rules'!A34:$O$34,15)))+(IF(F43="r",VLOOKUP(F43,'Appendix 3 Rules'!A34:$O$34,15)))+(IF(F43="s",VLOOKUP(F43,'Appendix 3 Rules'!A34:$O$34,15)))+(IF(F43="t",VLOOKUP(F43,'Appendix 3 Rules'!A34:$O$34,15)))+(IF(F43="u",VLOOKUP(F43,'Appendix 3 Rules'!A34:$O$34,15))))</f>
        <v/>
      </c>
      <c r="H43" s="80" t="str">
        <f>IF(F43="","",IF(OR(F43="d",F43="e",F43="gc1",F43="gc2",F43="gc3",F43="gr1",F43="gr2",F43="gr3",F43="h1",F43="h2",F43="h3",F43="i1",F43="i2",F43="j1",F43="j2",F43="k",F43="l1",F43="l2",F43="m1",F43="m2",F43="m3",F43="n",F43="o",F43="p",F43="q",F43="r",F43="s",F43="t",F43="u",F43="f"),MIN(G43,VLOOKUP(F43,'Appx 3 (Mass) Rules'!$A$1:$D$150,4,0)),MIN(G43,VLOOKUP(F43,'Appx 3 (Mass) Rules'!$A$1:$D$150,4,0),SUMPRODUCT(IF(I43="",0,INDEX('Appendix 3 Rules'!$B$2:$B$18,MATCH(F43,'Appendix 3 Rules'!$A$2:$A$17))))+(IF(K43="",0,INDEX('Appendix 3 Rules'!$C$2:$C$18,MATCH(F43,'Appendix 3 Rules'!$A$2:$A$17))))+(IF(M43="",0,INDEX('Appendix 3 Rules'!$D$2:$D$18,MATCH(F43,'Appendix 3 Rules'!$A$2:$A$17))))+(IF(O43="",0,INDEX('Appendix 3 Rules'!$E$2:$E$18,MATCH(F43,'Appendix 3 Rules'!$A$2:$A$17))))+(IF(Q43="",0,INDEX('Appendix 3 Rules'!$F$2:$F$18,MATCH(F43,'Appendix 3 Rules'!$A$2:$A$17))))+(IF(S43="",0,INDEX('Appendix 3 Rules'!$G$2:$G$18,MATCH(F43,'Appendix 3 Rules'!$A$2:$A$17))))+(IF(U43="",0,INDEX('Appendix 3 Rules'!$H$2:$H$18,MATCH(F43,'Appendix 3 Rules'!$A$2:$A$17))))+(IF(W43="",0,INDEX('Appendix 3 Rules'!$I$2:$I$18,MATCH(F43,'Appendix 3 Rules'!$A$2:$A$17))))+(IF(Y43="",0,INDEX('Appendix 3 Rules'!$J$2:$J$18,MATCH(F43,'Appendix 3 Rules'!$A$2:$A$17))))+(IF(AA43="",0,INDEX('Appendix 3 Rules'!$K$2:$K$18,MATCH(F43,'Appendix 3 Rules'!$A$2:$A$17))))+(IF(AC43="",0,INDEX('Appendix 3 Rules'!$L$2:$L$18,MATCH(F43,'Appendix 3 Rules'!$A$2:$A$17))))+(IF(AE43="",0,INDEX('Appendix 3 Rules'!$M$2:$M$18,MATCH(F43,'Appendix 3 Rules'!$A$2:$A$17))))+(IF(AG43="",0,INDEX('Appendix 3 Rules'!$N$2:$N$18,MATCH(F43,'Appendix 3 Rules'!$A$2:$A$17))))+(IF(F43="gc1",VLOOKUP(F43,'Appendix 3 Rules'!A34:$O$34,15)))+(IF(F43="gc2",VLOOKUP(F43,'Appendix 3 Rules'!A34:$O$34,15)))+(IF(F43="gc3",VLOOKUP(F43,'Appendix 3 Rules'!A34:$O$34,15)))+(IF(F43="gr1",VLOOKUP(F43,'Appendix 3 Rules'!A34:$O$34,15)))+(IF(F43="gr2",VLOOKUP(F43,'Appendix 3 Rules'!A34:$O$34,15)))+(IF(F43="gr3",VLOOKUP(F43,'Appendix 3 Rules'!A34:$O$34,15)))+(IF(F43="h1",VLOOKUP(F43,'Appendix 3 Rules'!A34:$O$34,15)))+(IF(F43="h2",VLOOKUP(F43,'Appendix 3 Rules'!A34:$O$34,15)))+(IF(F43="h3",VLOOKUP(F43,'Appendix 3 Rules'!A34:$O$34,15)))+(IF(F43="i1",VLOOKUP(F43,'Appendix 3 Rules'!A34:$O$34,15)))+(IF(F43="i2",VLOOKUP(F43,'Appendix 3 Rules'!A34:$O$34,15)))+(IF(F43="j1",VLOOKUP(F43,'Appendix 3 Rules'!A34:$O$34,15)))+(IF(F43="j2",VLOOKUP(F43,'Appendix 3 Rules'!A34:$O$34,15)))+(IF(F43="k",VLOOKUP(F43,'Appendix 3 Rules'!A34:$O$34,15)))+(IF(F43="l1",VLOOKUP(F43,'Appendix 3 Rules'!A34:$O$34,15)))+(IF(F43="l2",VLOOKUP(F43,'Appendix 3 Rules'!A34:$O$34,15)))+(IF(F43="m1",VLOOKUP(F43,'Appendix 3 Rules'!A34:$O$34,15)))+(IF(F43="m2",VLOOKUP(F43,'Appendix 3 Rules'!A34:$O$34,15)))+(IF(F43="m3",VLOOKUP(F43,'Appendix 3 Rules'!A34:$O$34,15)))+(IF(F43="n",VLOOKUP(F43,'Appendix 3 Rules'!A34:$O$34,15)))+(IF(F43="o",VLOOKUP(F43,'Appendix 3 Rules'!A34:$O$34,15)))+(IF(F43="p",VLOOKUP(F43,'Appendix 3 Rules'!A34:$O$34,15)))+(IF(F43="q",VLOOKUP(F43,'Appendix 3 Rules'!A34:$O$34,15)))+(IF(F43="r",VLOOKUP(F43,'Appendix 3 Rules'!A34:$O$34,15)))+(IF(F43="s",VLOOKUP(F43,'Appendix 3 Rules'!A34:$O$34,15)))+(IF(F43="t",VLOOKUP(F43,'Appendix 3 Rules'!A34:$O$34,15)))+(IF(F43="u",VLOOKUP(F43,'Appendix 3 Rules'!A34:$O$34,15))))))</f>
        <v/>
      </c>
      <c r="I43" s="12"/>
      <c r="J43" s="13"/>
      <c r="K43" s="12"/>
      <c r="L43" s="13"/>
      <c r="M43" s="12"/>
      <c r="N43" s="13"/>
      <c r="O43" s="12"/>
      <c r="P43" s="13"/>
      <c r="Q43" s="12"/>
      <c r="R43" s="13"/>
      <c r="S43" s="12"/>
      <c r="T43" s="13"/>
      <c r="U43" s="12"/>
      <c r="V43" s="13"/>
      <c r="W43" s="12"/>
      <c r="X43" s="13"/>
      <c r="Y43" s="12"/>
      <c r="Z43" s="13"/>
      <c r="AA43" s="12"/>
      <c r="AB43" s="13"/>
      <c r="AC43" s="8"/>
      <c r="AD43" s="13"/>
      <c r="AE43" s="8"/>
      <c r="AF43" s="13"/>
      <c r="AG43" s="8"/>
      <c r="AH43" s="13"/>
      <c r="AI43" s="60"/>
      <c r="AK43" s="13" t="str">
        <f>IF(AND(F43&lt;&gt;"f",M43&lt;&gt;""),VLOOKUP(F43,'Appendix 3 Rules'!$A$1:$O$34,4,FALSE),"")</f>
        <v/>
      </c>
      <c r="AL43" s="13" t="str">
        <f>IF(Q43="","",VLOOKUP(F43,'Appendix 3 Rules'!$A$1:$N$34,6,FALSE))</f>
        <v/>
      </c>
      <c r="AM43" s="13" t="str">
        <f>IF(AND(F43="f",U43&lt;&gt;""),VLOOKUP(F43,'Appendix 3 Rules'!$A$1:$N$34,8,FALSE),"")</f>
        <v/>
      </c>
    </row>
    <row r="44" spans="1:39" ht="18" customHeight="1" x14ac:dyDescent="0.2">
      <c r="B44" s="78"/>
      <c r="C44" s="9"/>
      <c r="D44" s="10"/>
      <c r="E44" s="9"/>
      <c r="F44" s="8"/>
      <c r="G44" s="20" t="str">
        <f>IF(F44="","",SUMPRODUCT(IF(I44="",0,INDEX('Appendix 3 Rules'!$B$2:$B$18,MATCH(F44,'Appendix 3 Rules'!$A$2:$A$17))))+(IF(K44="",0,INDEX('Appendix 3 Rules'!$C$2:$C$18,MATCH(F44,'Appendix 3 Rules'!$A$2:$A$17))))+(IF(M44="",0,INDEX('Appendix 3 Rules'!$D$2:$D$18,MATCH(F44,'Appendix 3 Rules'!$A$2:$A$17))))+(IF(O44="",0,INDEX('Appendix 3 Rules'!$E$2:$E$18,MATCH(F44,'Appendix 3 Rules'!$A$2:$A$17))))+(IF(Q44="",0,INDEX('Appendix 3 Rules'!$F$2:$F$18,MATCH(F44,'Appendix 3 Rules'!$A$2:$A$17))))+(IF(S44="",0,INDEX('Appendix 3 Rules'!$G$2:$G$18,MATCH(F44,'Appendix 3 Rules'!$A$2:$A$17))))+(IF(U44="",0,INDEX('Appendix 3 Rules'!$H$2:$H$18,MATCH(F44,'Appendix 3 Rules'!$A$2:$A$17))))+(IF(W44="",0,INDEX('Appendix 3 Rules'!$I$2:$I$18,MATCH(F44,'Appendix 3 Rules'!$A$2:$A$17))))+(IF(Y44="",0,INDEX('Appendix 3 Rules'!$J$2:$J$18,MATCH(F44,'Appendix 3 Rules'!$A$2:$A$17))))+(IF(AA44="",0,INDEX('Appendix 3 Rules'!$K$2:$K$18,MATCH(F44,'Appendix 3 Rules'!$A$2:$A$17))))+(IF(AC44="",0,INDEX('Appendix 3 Rules'!$L$2:$L$18,MATCH(F44,'Appendix 3 Rules'!$A$2:$A$17))))+(IF(AE44="",0,INDEX('Appendix 3 Rules'!$M$2:$M$18,MATCH(F44,'Appendix 3 Rules'!$A$2:$A$17))))+(IF(AG44="",0,INDEX('Appendix 3 Rules'!$N$2:$N$18,MATCH(F44,'Appendix 3 Rules'!$A$2:$A$17))))+(IF(F44="gc1",VLOOKUP(F44,'Appendix 3 Rules'!A$34:$O35,15)))+(IF(F44="gc2",VLOOKUP(F44,'Appendix 3 Rules'!A$34:$O35,15)))+(IF(F44="gc3",VLOOKUP(F44,'Appendix 3 Rules'!A$34:$O35,15)))+(IF(F44="gr1",VLOOKUP(F44,'Appendix 3 Rules'!A$34:$O35,15)))+(IF(F44="gr2",VLOOKUP(F44,'Appendix 3 Rules'!A$34:$O35,15)))+(IF(F44="gr3",VLOOKUP(F44,'Appendix 3 Rules'!A$34:$O35,15)))+(IF(F44="h1",VLOOKUP(F44,'Appendix 3 Rules'!A$34:$O35,15)))+(IF(F44="h2",VLOOKUP(F44,'Appendix 3 Rules'!A$34:$O35,15)))+(IF(F44="h3",VLOOKUP(F44,'Appendix 3 Rules'!A$34:$O35,15)))+(IF(F44="i1",VLOOKUP(F44,'Appendix 3 Rules'!A$34:$O35,15)))+(IF(F44="i2",VLOOKUP(F44,'Appendix 3 Rules'!A$34:$O35,15)))+(IF(F44="j1",VLOOKUP(F44,'Appendix 3 Rules'!A$34:$O35,15)))+(IF(F44="j2",VLOOKUP(F44,'Appendix 3 Rules'!A$34:$O35,15)))+(IF(F44="k",VLOOKUP(F44,'Appendix 3 Rules'!A$34:$O35,15)))+(IF(F44="l1",VLOOKUP(F44,'Appendix 3 Rules'!A$34:$O35,15)))+(IF(F44="l2",VLOOKUP(F44,'Appendix 3 Rules'!A$34:$O35,15)))+(IF(F44="m1",VLOOKUP(F44,'Appendix 3 Rules'!A$34:$O35,15)))+(IF(F44="m2",VLOOKUP(F44,'Appendix 3 Rules'!A$34:$O35,15)))+(IF(F44="m3",VLOOKUP(F44,'Appendix 3 Rules'!A$34:$O35,15)))+(IF(F44="n",VLOOKUP(F44,'Appendix 3 Rules'!A$34:$O35,15)))+(IF(F44="o",VLOOKUP(F44,'Appendix 3 Rules'!A$34:$O35,15)))+(IF(F44="p",VLOOKUP(F44,'Appendix 3 Rules'!A$34:$O35,15)))+(IF(F44="q",VLOOKUP(F44,'Appendix 3 Rules'!A$34:$O35,15)))+(IF(F44="r",VLOOKUP(F44,'Appendix 3 Rules'!A$34:$O35,15)))+(IF(F44="s",VLOOKUP(F44,'Appendix 3 Rules'!A$34:$O35,15)))+(IF(F44="t",VLOOKUP(F44,'Appendix 3 Rules'!A$34:$O35,15)))+(IF(F44="u",VLOOKUP(F44,'Appendix 3 Rules'!A$34:$O35,15))))</f>
        <v/>
      </c>
      <c r="H44" s="80" t="str">
        <f>IF(F44="","",IF(OR(F44="d",F44="e",F44="gc1",F44="gc2",F44="gc3",F44="gr1",F44="gr2",F44="gr3",F44="h1",F44="h2",F44="h3",F44="i1",F44="i2",F44="j1",F44="j2",F44="k",F44="l1",F44="l2",F44="m1",F44="m2",F44="m3",F44="n",F44="o",F44="p",F44="q",F44="r",F44="s",F44="t",F44="u",F44="f"),MIN(G44,VLOOKUP(F44,'Appx 3 (Mass) Rules'!$A$1:$D$150,4,0)),MIN(G44,VLOOKUP(F44,'Appx 3 (Mass) Rules'!$A$1:$D$150,4,0),SUMPRODUCT(IF(I44="",0,INDEX('Appendix 3 Rules'!$B$2:$B$18,MATCH(F44,'Appendix 3 Rules'!$A$2:$A$17))))+(IF(K44="",0,INDEX('Appendix 3 Rules'!$C$2:$C$18,MATCH(F44,'Appendix 3 Rules'!$A$2:$A$17))))+(IF(M44="",0,INDEX('Appendix 3 Rules'!$D$2:$D$18,MATCH(F44,'Appendix 3 Rules'!$A$2:$A$17))))+(IF(O44="",0,INDEX('Appendix 3 Rules'!$E$2:$E$18,MATCH(F44,'Appendix 3 Rules'!$A$2:$A$17))))+(IF(Q44="",0,INDEX('Appendix 3 Rules'!$F$2:$F$18,MATCH(F44,'Appendix 3 Rules'!$A$2:$A$17))))+(IF(S44="",0,INDEX('Appendix 3 Rules'!$G$2:$G$18,MATCH(F44,'Appendix 3 Rules'!$A$2:$A$17))))+(IF(U44="",0,INDEX('Appendix 3 Rules'!$H$2:$H$18,MATCH(F44,'Appendix 3 Rules'!$A$2:$A$17))))+(IF(W44="",0,INDEX('Appendix 3 Rules'!$I$2:$I$18,MATCH(F44,'Appendix 3 Rules'!$A$2:$A$17))))+(IF(Y44="",0,INDEX('Appendix 3 Rules'!$J$2:$J$18,MATCH(F44,'Appendix 3 Rules'!$A$2:$A$17))))+(IF(AA44="",0,INDEX('Appendix 3 Rules'!$K$2:$K$18,MATCH(F44,'Appendix 3 Rules'!$A$2:$A$17))))+(IF(AC44="",0,INDEX('Appendix 3 Rules'!$L$2:$L$18,MATCH(F44,'Appendix 3 Rules'!$A$2:$A$17))))+(IF(AE44="",0,INDEX('Appendix 3 Rules'!$M$2:$M$18,MATCH(F44,'Appendix 3 Rules'!$A$2:$A$17))))+(IF(AG44="",0,INDEX('Appendix 3 Rules'!$N$2:$N$18,MATCH(F44,'Appendix 3 Rules'!$A$2:$A$17))))+(IF(F44="gc1",VLOOKUP(F44,'Appendix 3 Rules'!A$34:$O35,15)))+(IF(F44="gc2",VLOOKUP(F44,'Appendix 3 Rules'!A$34:$O35,15)))+(IF(F44="gc3",VLOOKUP(F44,'Appendix 3 Rules'!A$34:$O35,15)))+(IF(F44="gr1",VLOOKUP(F44,'Appendix 3 Rules'!A$34:$O35,15)))+(IF(F44="gr2",VLOOKUP(F44,'Appendix 3 Rules'!A$34:$O35,15)))+(IF(F44="gr3",VLOOKUP(F44,'Appendix 3 Rules'!A$34:$O35,15)))+(IF(F44="h1",VLOOKUP(F44,'Appendix 3 Rules'!A$34:$O35,15)))+(IF(F44="h2",VLOOKUP(F44,'Appendix 3 Rules'!A$34:$O35,15)))+(IF(F44="h3",VLOOKUP(F44,'Appendix 3 Rules'!A$34:$O35,15)))+(IF(F44="i1",VLOOKUP(F44,'Appendix 3 Rules'!A$34:$O35,15)))+(IF(F44="i2",VLOOKUP(F44,'Appendix 3 Rules'!A$34:$O35,15)))+(IF(F44="j1",VLOOKUP(F44,'Appendix 3 Rules'!A$34:$O35,15)))+(IF(F44="j2",VLOOKUP(F44,'Appendix 3 Rules'!A$34:$O35,15)))+(IF(F44="k",VLOOKUP(F44,'Appendix 3 Rules'!A$34:$O35,15)))+(IF(F44="l1",VLOOKUP(F44,'Appendix 3 Rules'!A$34:$O35,15)))+(IF(F44="l2",VLOOKUP(F44,'Appendix 3 Rules'!A$34:$O35,15)))+(IF(F44="m1",VLOOKUP(F44,'Appendix 3 Rules'!A$34:$O35,15)))+(IF(F44="m2",VLOOKUP(F44,'Appendix 3 Rules'!A$34:$O35,15)))+(IF(F44="m3",VLOOKUP(F44,'Appendix 3 Rules'!A$34:$O35,15)))+(IF(F44="n",VLOOKUP(F44,'Appendix 3 Rules'!A$34:$O35,15)))+(IF(F44="o",VLOOKUP(F44,'Appendix 3 Rules'!A$34:$O35,15)))+(IF(F44="p",VLOOKUP(F44,'Appendix 3 Rules'!A$34:$O35,15)))+(IF(F44="q",VLOOKUP(F44,'Appendix 3 Rules'!A$34:$O35,15)))+(IF(F44="r",VLOOKUP(F44,'Appendix 3 Rules'!A$34:$O35,15)))+(IF(F44="s",VLOOKUP(F44,'Appendix 3 Rules'!A$34:$O35,15)))+(IF(F44="t",VLOOKUP(F44,'Appendix 3 Rules'!A$34:$O35,15)))+(IF(F44="u",VLOOKUP(F44,'Appendix 3 Rules'!A$34:$O35,15))))))</f>
        <v/>
      </c>
      <c r="I44" s="11"/>
      <c r="J44" s="14"/>
      <c r="K44" s="11"/>
      <c r="L44" s="14"/>
      <c r="M44" s="11"/>
      <c r="N44" s="14"/>
      <c r="O44" s="11"/>
      <c r="P44" s="14"/>
      <c r="Q44" s="11"/>
      <c r="R44" s="14"/>
      <c r="S44" s="76"/>
      <c r="T44" s="14"/>
      <c r="U44" s="11"/>
      <c r="V44" s="14"/>
      <c r="W44" s="11"/>
      <c r="X44" s="14"/>
      <c r="Y44" s="77"/>
      <c r="Z44" s="14"/>
      <c r="AA44" s="77"/>
      <c r="AB44" s="14"/>
      <c r="AC44" s="8"/>
      <c r="AD44" s="13"/>
      <c r="AE44" s="8"/>
      <c r="AF44" s="13"/>
      <c r="AG44" s="8"/>
      <c r="AH44" s="13"/>
      <c r="AI44" s="60"/>
      <c r="AK44" s="13" t="str">
        <f>IF(AND(F44&lt;&gt;"f",M44&lt;&gt;""),VLOOKUP(F44,'Appendix 3 Rules'!$A$1:$O$34,4,FALSE),"")</f>
        <v/>
      </c>
      <c r="AL44" s="13" t="str">
        <f>IF(Q44="","",VLOOKUP(F44,'Appendix 3 Rules'!$A$1:$N$34,6,FALSE))</f>
        <v/>
      </c>
      <c r="AM44" s="13" t="str">
        <f>IF(AND(F44="f",U44&lt;&gt;""),VLOOKUP(F44,'Appendix 3 Rules'!$A$1:$N$34,8,FALSE),"")</f>
        <v/>
      </c>
    </row>
    <row r="45" spans="1:39" ht="18" customHeight="1" x14ac:dyDescent="0.2">
      <c r="B45" s="78"/>
      <c r="C45" s="9"/>
      <c r="D45" s="10"/>
      <c r="E45" s="9"/>
      <c r="F45" s="8"/>
      <c r="G45" s="20" t="str">
        <f>IF(F45="","",SUMPRODUCT(IF(I45="",0,INDEX('Appendix 3 Rules'!$B$2:$B$18,MATCH(F45,'Appendix 3 Rules'!$A$2:$A$17))))+(IF(K45="",0,INDEX('Appendix 3 Rules'!$C$2:$C$18,MATCH(F45,'Appendix 3 Rules'!$A$2:$A$17))))+(IF(M45="",0,INDEX('Appendix 3 Rules'!$D$2:$D$18,MATCH(F45,'Appendix 3 Rules'!$A$2:$A$17))))+(IF(O45="",0,INDEX('Appendix 3 Rules'!$E$2:$E$18,MATCH(F45,'Appendix 3 Rules'!$A$2:$A$17))))+(IF(Q45="",0,INDEX('Appendix 3 Rules'!$F$2:$F$18,MATCH(F45,'Appendix 3 Rules'!$A$2:$A$17))))+(IF(S45="",0,INDEX('Appendix 3 Rules'!$G$2:$G$18,MATCH(F45,'Appendix 3 Rules'!$A$2:$A$17))))+(IF(U45="",0,INDEX('Appendix 3 Rules'!$H$2:$H$18,MATCH(F45,'Appendix 3 Rules'!$A$2:$A$17))))+(IF(W45="",0,INDEX('Appendix 3 Rules'!$I$2:$I$18,MATCH(F45,'Appendix 3 Rules'!$A$2:$A$17))))+(IF(Y45="",0,INDEX('Appendix 3 Rules'!$J$2:$J$18,MATCH(F45,'Appendix 3 Rules'!$A$2:$A$17))))+(IF(AA45="",0,INDEX('Appendix 3 Rules'!$K$2:$K$18,MATCH(F45,'Appendix 3 Rules'!$A$2:$A$17))))+(IF(AC45="",0,INDEX('Appendix 3 Rules'!$L$2:$L$18,MATCH(F45,'Appendix 3 Rules'!$A$2:$A$17))))+(IF(AE45="",0,INDEX('Appendix 3 Rules'!$M$2:$M$18,MATCH(F45,'Appendix 3 Rules'!$A$2:$A$17))))+(IF(AG45="",0,INDEX('Appendix 3 Rules'!$N$2:$N$18,MATCH(F45,'Appendix 3 Rules'!$A$2:$A$17))))+(IF(F45="gc1",VLOOKUP(F45,'Appendix 3 Rules'!A$34:$O36,15)))+(IF(F45="gc2",VLOOKUP(F45,'Appendix 3 Rules'!A$34:$O36,15)))+(IF(F45="gc3",VLOOKUP(F45,'Appendix 3 Rules'!A$34:$O36,15)))+(IF(F45="gr1",VLOOKUP(F45,'Appendix 3 Rules'!A$34:$O36,15)))+(IF(F45="gr2",VLOOKUP(F45,'Appendix 3 Rules'!A$34:$O36,15)))+(IF(F45="gr3",VLOOKUP(F45,'Appendix 3 Rules'!A$34:$O36,15)))+(IF(F45="h1",VLOOKUP(F45,'Appendix 3 Rules'!A$34:$O36,15)))+(IF(F45="h2",VLOOKUP(F45,'Appendix 3 Rules'!A$34:$O36,15)))+(IF(F45="h3",VLOOKUP(F45,'Appendix 3 Rules'!A$34:$O36,15)))+(IF(F45="i1",VLOOKUP(F45,'Appendix 3 Rules'!A$34:$O36,15)))+(IF(F45="i2",VLOOKUP(F45,'Appendix 3 Rules'!A$34:$O36,15)))+(IF(F45="j1",VLOOKUP(F45,'Appendix 3 Rules'!A$34:$O36,15)))+(IF(F45="j2",VLOOKUP(F45,'Appendix 3 Rules'!A$34:$O36,15)))+(IF(F45="k",VLOOKUP(F45,'Appendix 3 Rules'!A$34:$O36,15)))+(IF(F45="l1",VLOOKUP(F45,'Appendix 3 Rules'!A$34:$O36,15)))+(IF(F45="l2",VLOOKUP(F45,'Appendix 3 Rules'!A$34:$O36,15)))+(IF(F45="m1",VLOOKUP(F45,'Appendix 3 Rules'!A$34:$O36,15)))+(IF(F45="m2",VLOOKUP(F45,'Appendix 3 Rules'!A$34:$O36,15)))+(IF(F45="m3",VLOOKUP(F45,'Appendix 3 Rules'!A$34:$O36,15)))+(IF(F45="n",VLOOKUP(F45,'Appendix 3 Rules'!A$34:$O36,15)))+(IF(F45="o",VLOOKUP(F45,'Appendix 3 Rules'!A$34:$O36,15)))+(IF(F45="p",VLOOKUP(F45,'Appendix 3 Rules'!A$34:$O36,15)))+(IF(F45="q",VLOOKUP(F45,'Appendix 3 Rules'!A$34:$O36,15)))+(IF(F45="r",VLOOKUP(F45,'Appendix 3 Rules'!A$34:$O36,15)))+(IF(F45="s",VLOOKUP(F45,'Appendix 3 Rules'!A$34:$O36,15)))+(IF(F45="t",VLOOKUP(F45,'Appendix 3 Rules'!A$34:$O36,15)))+(IF(F45="u",VLOOKUP(F45,'Appendix 3 Rules'!A$34:$O36,15))))</f>
        <v/>
      </c>
      <c r="H45" s="80" t="str">
        <f>IF(F45="","",IF(OR(F45="d",F45="e",F45="gc1",F45="gc2",F45="gc3",F45="gr1",F45="gr2",F45="gr3",F45="h1",F45="h2",F45="h3",F45="i1",F45="i2",F45="j1",F45="j2",F45="k",F45="l1",F45="l2",F45="m1",F45="m2",F45="m3",F45="n",F45="o",F45="p",F45="q",F45="r",F45="s",F45="t",F45="u",F45="f"),MIN(G45,VLOOKUP(F45,'Appx 3 (Mass) Rules'!$A$1:$D$150,4,0)),MIN(G45,VLOOKUP(F45,'Appx 3 (Mass) Rules'!$A$1:$D$150,4,0),SUMPRODUCT(IF(I45="",0,INDEX('Appendix 3 Rules'!$B$2:$B$18,MATCH(F45,'Appendix 3 Rules'!$A$2:$A$17))))+(IF(K45="",0,INDEX('Appendix 3 Rules'!$C$2:$C$18,MATCH(F45,'Appendix 3 Rules'!$A$2:$A$17))))+(IF(M45="",0,INDEX('Appendix 3 Rules'!$D$2:$D$18,MATCH(F45,'Appendix 3 Rules'!$A$2:$A$17))))+(IF(O45="",0,INDEX('Appendix 3 Rules'!$E$2:$E$18,MATCH(F45,'Appendix 3 Rules'!$A$2:$A$17))))+(IF(Q45="",0,INDEX('Appendix 3 Rules'!$F$2:$F$18,MATCH(F45,'Appendix 3 Rules'!$A$2:$A$17))))+(IF(S45="",0,INDEX('Appendix 3 Rules'!$G$2:$G$18,MATCH(F45,'Appendix 3 Rules'!$A$2:$A$17))))+(IF(U45="",0,INDEX('Appendix 3 Rules'!$H$2:$H$18,MATCH(F45,'Appendix 3 Rules'!$A$2:$A$17))))+(IF(W45="",0,INDEX('Appendix 3 Rules'!$I$2:$I$18,MATCH(F45,'Appendix 3 Rules'!$A$2:$A$17))))+(IF(Y45="",0,INDEX('Appendix 3 Rules'!$J$2:$J$18,MATCH(F45,'Appendix 3 Rules'!$A$2:$A$17))))+(IF(AA45="",0,INDEX('Appendix 3 Rules'!$K$2:$K$18,MATCH(F45,'Appendix 3 Rules'!$A$2:$A$17))))+(IF(AC45="",0,INDEX('Appendix 3 Rules'!$L$2:$L$18,MATCH(F45,'Appendix 3 Rules'!$A$2:$A$17))))+(IF(AE45="",0,INDEX('Appendix 3 Rules'!$M$2:$M$18,MATCH(F45,'Appendix 3 Rules'!$A$2:$A$17))))+(IF(AG45="",0,INDEX('Appendix 3 Rules'!$N$2:$N$18,MATCH(F45,'Appendix 3 Rules'!$A$2:$A$17))))+(IF(F45="gc1",VLOOKUP(F45,'Appendix 3 Rules'!A$34:$O36,15)))+(IF(F45="gc2",VLOOKUP(F45,'Appendix 3 Rules'!A$34:$O36,15)))+(IF(F45="gc3",VLOOKUP(F45,'Appendix 3 Rules'!A$34:$O36,15)))+(IF(F45="gr1",VLOOKUP(F45,'Appendix 3 Rules'!A$34:$O36,15)))+(IF(F45="gr2",VLOOKUP(F45,'Appendix 3 Rules'!A$34:$O36,15)))+(IF(F45="gr3",VLOOKUP(F45,'Appendix 3 Rules'!A$34:$O36,15)))+(IF(F45="h1",VLOOKUP(F45,'Appendix 3 Rules'!A$34:$O36,15)))+(IF(F45="h2",VLOOKUP(F45,'Appendix 3 Rules'!A$34:$O36,15)))+(IF(F45="h3",VLOOKUP(F45,'Appendix 3 Rules'!A$34:$O36,15)))+(IF(F45="i1",VLOOKUP(F45,'Appendix 3 Rules'!A$34:$O36,15)))+(IF(F45="i2",VLOOKUP(F45,'Appendix 3 Rules'!A$34:$O36,15)))+(IF(F45="j1",VLOOKUP(F45,'Appendix 3 Rules'!A$34:$O36,15)))+(IF(F45="j2",VLOOKUP(F45,'Appendix 3 Rules'!A$34:$O36,15)))+(IF(F45="k",VLOOKUP(F45,'Appendix 3 Rules'!A$34:$O36,15)))+(IF(F45="l1",VLOOKUP(F45,'Appendix 3 Rules'!A$34:$O36,15)))+(IF(F45="l2",VLOOKUP(F45,'Appendix 3 Rules'!A$34:$O36,15)))+(IF(F45="m1",VLOOKUP(F45,'Appendix 3 Rules'!A$34:$O36,15)))+(IF(F45="m2",VLOOKUP(F45,'Appendix 3 Rules'!A$34:$O36,15)))+(IF(F45="m3",VLOOKUP(F45,'Appendix 3 Rules'!A$34:$O36,15)))+(IF(F45="n",VLOOKUP(F45,'Appendix 3 Rules'!A$34:$O36,15)))+(IF(F45="o",VLOOKUP(F45,'Appendix 3 Rules'!A$34:$O36,15)))+(IF(F45="p",VLOOKUP(F45,'Appendix 3 Rules'!A$34:$O36,15)))+(IF(F45="q",VLOOKUP(F45,'Appendix 3 Rules'!A$34:$O36,15)))+(IF(F45="r",VLOOKUP(F45,'Appendix 3 Rules'!A$34:$O36,15)))+(IF(F45="s",VLOOKUP(F45,'Appendix 3 Rules'!A$34:$O36,15)))+(IF(F45="t",VLOOKUP(F45,'Appendix 3 Rules'!A$34:$O36,15)))+(IF(F45="u",VLOOKUP(F45,'Appendix 3 Rules'!A$34:$O36,15))))))</f>
        <v/>
      </c>
      <c r="I45" s="12"/>
      <c r="J45" s="13"/>
      <c r="K45" s="12"/>
      <c r="L45" s="13"/>
      <c r="M45" s="12"/>
      <c r="N45" s="13"/>
      <c r="O45" s="12"/>
      <c r="P45" s="13"/>
      <c r="Q45" s="12"/>
      <c r="R45" s="13"/>
      <c r="S45" s="12"/>
      <c r="T45" s="13"/>
      <c r="U45" s="12"/>
      <c r="V45" s="13"/>
      <c r="W45" s="12"/>
      <c r="X45" s="13"/>
      <c r="Y45" s="12"/>
      <c r="Z45" s="13"/>
      <c r="AA45" s="12"/>
      <c r="AB45" s="13"/>
      <c r="AC45" s="8"/>
      <c r="AD45" s="13"/>
      <c r="AE45" s="8"/>
      <c r="AF45" s="13"/>
      <c r="AG45" s="8"/>
      <c r="AH45" s="13"/>
      <c r="AI45" s="60"/>
      <c r="AK45" s="13" t="str">
        <f>IF(AND(F45&lt;&gt;"f",M45&lt;&gt;""),VLOOKUP(F45,'Appendix 3 Rules'!$A$1:$O$34,4,FALSE),"")</f>
        <v/>
      </c>
      <c r="AL45" s="13" t="str">
        <f>IF(Q45="","",VLOOKUP(F45,'Appendix 3 Rules'!$A$1:$N$34,6,FALSE))</f>
        <v/>
      </c>
      <c r="AM45" s="13" t="str">
        <f>IF(AND(F45="f",U45&lt;&gt;""),VLOOKUP(F45,'Appendix 3 Rules'!$A$1:$N$34,8,FALSE),"")</f>
        <v/>
      </c>
    </row>
    <row r="46" spans="1:39" ht="18" customHeight="1" x14ac:dyDescent="0.2">
      <c r="B46" s="78"/>
      <c r="C46" s="9"/>
      <c r="D46" s="10"/>
      <c r="E46" s="9"/>
      <c r="F46" s="8"/>
      <c r="G46" s="20" t="str">
        <f>IF(F46="","",SUMPRODUCT(IF(I46="",0,INDEX('Appendix 3 Rules'!$B$2:$B$18,MATCH(F46,'Appendix 3 Rules'!$A$2:$A$17))))+(IF(K46="",0,INDEX('Appendix 3 Rules'!$C$2:$C$18,MATCH(F46,'Appendix 3 Rules'!$A$2:$A$17))))+(IF(M46="",0,INDEX('Appendix 3 Rules'!$D$2:$D$18,MATCH(F46,'Appendix 3 Rules'!$A$2:$A$17))))+(IF(O46="",0,INDEX('Appendix 3 Rules'!$E$2:$E$18,MATCH(F46,'Appendix 3 Rules'!$A$2:$A$17))))+(IF(Q46="",0,INDEX('Appendix 3 Rules'!$F$2:$F$18,MATCH(F46,'Appendix 3 Rules'!$A$2:$A$17))))+(IF(S46="",0,INDEX('Appendix 3 Rules'!$G$2:$G$18,MATCH(F46,'Appendix 3 Rules'!$A$2:$A$17))))+(IF(U46="",0,INDEX('Appendix 3 Rules'!$H$2:$H$18,MATCH(F46,'Appendix 3 Rules'!$A$2:$A$17))))+(IF(W46="",0,INDEX('Appendix 3 Rules'!$I$2:$I$18,MATCH(F46,'Appendix 3 Rules'!$A$2:$A$17))))+(IF(Y46="",0,INDEX('Appendix 3 Rules'!$J$2:$J$18,MATCH(F46,'Appendix 3 Rules'!$A$2:$A$17))))+(IF(AA46="",0,INDEX('Appendix 3 Rules'!$K$2:$K$18,MATCH(F46,'Appendix 3 Rules'!$A$2:$A$17))))+(IF(AC46="",0,INDEX('Appendix 3 Rules'!$L$2:$L$18,MATCH(F46,'Appendix 3 Rules'!$A$2:$A$17))))+(IF(AE46="",0,INDEX('Appendix 3 Rules'!$M$2:$M$18,MATCH(F46,'Appendix 3 Rules'!$A$2:$A$17))))+(IF(AG46="",0,INDEX('Appendix 3 Rules'!$N$2:$N$18,MATCH(F46,'Appendix 3 Rules'!$A$2:$A$17))))+(IF(F46="gc1",VLOOKUP(F46,'Appendix 3 Rules'!A$34:$O37,15)))+(IF(F46="gc2",VLOOKUP(F46,'Appendix 3 Rules'!A$34:$O37,15)))+(IF(F46="gc3",VLOOKUP(F46,'Appendix 3 Rules'!A$34:$O37,15)))+(IF(F46="gr1",VLOOKUP(F46,'Appendix 3 Rules'!A$34:$O37,15)))+(IF(F46="gr2",VLOOKUP(F46,'Appendix 3 Rules'!A$34:$O37,15)))+(IF(F46="gr3",VLOOKUP(F46,'Appendix 3 Rules'!A$34:$O37,15)))+(IF(F46="h1",VLOOKUP(F46,'Appendix 3 Rules'!A$34:$O37,15)))+(IF(F46="h2",VLOOKUP(F46,'Appendix 3 Rules'!A$34:$O37,15)))+(IF(F46="h3",VLOOKUP(F46,'Appendix 3 Rules'!A$34:$O37,15)))+(IF(F46="i1",VLOOKUP(F46,'Appendix 3 Rules'!A$34:$O37,15)))+(IF(F46="i2",VLOOKUP(F46,'Appendix 3 Rules'!A$34:$O37,15)))+(IF(F46="j1",VLOOKUP(F46,'Appendix 3 Rules'!A$34:$O37,15)))+(IF(F46="j2",VLOOKUP(F46,'Appendix 3 Rules'!A$34:$O37,15)))+(IF(F46="k",VLOOKUP(F46,'Appendix 3 Rules'!A$34:$O37,15)))+(IF(F46="l1",VLOOKUP(F46,'Appendix 3 Rules'!A$34:$O37,15)))+(IF(F46="l2",VLOOKUP(F46,'Appendix 3 Rules'!A$34:$O37,15)))+(IF(F46="m1",VLOOKUP(F46,'Appendix 3 Rules'!A$34:$O37,15)))+(IF(F46="m2",VLOOKUP(F46,'Appendix 3 Rules'!A$34:$O37,15)))+(IF(F46="m3",VLOOKUP(F46,'Appendix 3 Rules'!A$34:$O37,15)))+(IF(F46="n",VLOOKUP(F46,'Appendix 3 Rules'!A$34:$O37,15)))+(IF(F46="o",VLOOKUP(F46,'Appendix 3 Rules'!A$34:$O37,15)))+(IF(F46="p",VLOOKUP(F46,'Appendix 3 Rules'!A$34:$O37,15)))+(IF(F46="q",VLOOKUP(F46,'Appendix 3 Rules'!A$34:$O37,15)))+(IF(F46="r",VLOOKUP(F46,'Appendix 3 Rules'!A$34:$O37,15)))+(IF(F46="s",VLOOKUP(F46,'Appendix 3 Rules'!A$34:$O37,15)))+(IF(F46="t",VLOOKUP(F46,'Appendix 3 Rules'!A$34:$O37,15)))+(IF(F46="u",VLOOKUP(F46,'Appendix 3 Rules'!A$34:$O37,15))))</f>
        <v/>
      </c>
      <c r="H46" s="80" t="str">
        <f>IF(F46="","",IF(OR(F46="d",F46="e",F46="gc1",F46="gc2",F46="gc3",F46="gr1",F46="gr2",F46="gr3",F46="h1",F46="h2",F46="h3",F46="i1",F46="i2",F46="j1",F46="j2",F46="k",F46="l1",F46="l2",F46="m1",F46="m2",F46="m3",F46="n",F46="o",F46="p",F46="q",F46="r",F46="s",F46="t",F46="u",F46="f"),MIN(G46,VLOOKUP(F46,'Appx 3 (Mass) Rules'!$A$1:$D$150,4,0)),MIN(G46,VLOOKUP(F46,'Appx 3 (Mass) Rules'!$A$1:$D$150,4,0),SUMPRODUCT(IF(I46="",0,INDEX('Appendix 3 Rules'!$B$2:$B$18,MATCH(F46,'Appendix 3 Rules'!$A$2:$A$17))))+(IF(K46="",0,INDEX('Appendix 3 Rules'!$C$2:$C$18,MATCH(F46,'Appendix 3 Rules'!$A$2:$A$17))))+(IF(M46="",0,INDEX('Appendix 3 Rules'!$D$2:$D$18,MATCH(F46,'Appendix 3 Rules'!$A$2:$A$17))))+(IF(O46="",0,INDEX('Appendix 3 Rules'!$E$2:$E$18,MATCH(F46,'Appendix 3 Rules'!$A$2:$A$17))))+(IF(Q46="",0,INDEX('Appendix 3 Rules'!$F$2:$F$18,MATCH(F46,'Appendix 3 Rules'!$A$2:$A$17))))+(IF(S46="",0,INDEX('Appendix 3 Rules'!$G$2:$G$18,MATCH(F46,'Appendix 3 Rules'!$A$2:$A$17))))+(IF(U46="",0,INDEX('Appendix 3 Rules'!$H$2:$H$18,MATCH(F46,'Appendix 3 Rules'!$A$2:$A$17))))+(IF(W46="",0,INDEX('Appendix 3 Rules'!$I$2:$I$18,MATCH(F46,'Appendix 3 Rules'!$A$2:$A$17))))+(IF(Y46="",0,INDEX('Appendix 3 Rules'!$J$2:$J$18,MATCH(F46,'Appendix 3 Rules'!$A$2:$A$17))))+(IF(AA46="",0,INDEX('Appendix 3 Rules'!$K$2:$K$18,MATCH(F46,'Appendix 3 Rules'!$A$2:$A$17))))+(IF(AC46="",0,INDEX('Appendix 3 Rules'!$L$2:$L$18,MATCH(F46,'Appendix 3 Rules'!$A$2:$A$17))))+(IF(AE46="",0,INDEX('Appendix 3 Rules'!$M$2:$M$18,MATCH(F46,'Appendix 3 Rules'!$A$2:$A$17))))+(IF(AG46="",0,INDEX('Appendix 3 Rules'!$N$2:$N$18,MATCH(F46,'Appendix 3 Rules'!$A$2:$A$17))))+(IF(F46="gc1",VLOOKUP(F46,'Appendix 3 Rules'!A$34:$O37,15)))+(IF(F46="gc2",VLOOKUP(F46,'Appendix 3 Rules'!A$34:$O37,15)))+(IF(F46="gc3",VLOOKUP(F46,'Appendix 3 Rules'!A$34:$O37,15)))+(IF(F46="gr1",VLOOKUP(F46,'Appendix 3 Rules'!A$34:$O37,15)))+(IF(F46="gr2",VLOOKUP(F46,'Appendix 3 Rules'!A$34:$O37,15)))+(IF(F46="gr3",VLOOKUP(F46,'Appendix 3 Rules'!A$34:$O37,15)))+(IF(F46="h1",VLOOKUP(F46,'Appendix 3 Rules'!A$34:$O37,15)))+(IF(F46="h2",VLOOKUP(F46,'Appendix 3 Rules'!A$34:$O37,15)))+(IF(F46="h3",VLOOKUP(F46,'Appendix 3 Rules'!A$34:$O37,15)))+(IF(F46="i1",VLOOKUP(F46,'Appendix 3 Rules'!A$34:$O37,15)))+(IF(F46="i2",VLOOKUP(F46,'Appendix 3 Rules'!A$34:$O37,15)))+(IF(F46="j1",VLOOKUP(F46,'Appendix 3 Rules'!A$34:$O37,15)))+(IF(F46="j2",VLOOKUP(F46,'Appendix 3 Rules'!A$34:$O37,15)))+(IF(F46="k",VLOOKUP(F46,'Appendix 3 Rules'!A$34:$O37,15)))+(IF(F46="l1",VLOOKUP(F46,'Appendix 3 Rules'!A$34:$O37,15)))+(IF(F46="l2",VLOOKUP(F46,'Appendix 3 Rules'!A$34:$O37,15)))+(IF(F46="m1",VLOOKUP(F46,'Appendix 3 Rules'!A$34:$O37,15)))+(IF(F46="m2",VLOOKUP(F46,'Appendix 3 Rules'!A$34:$O37,15)))+(IF(F46="m3",VLOOKUP(F46,'Appendix 3 Rules'!A$34:$O37,15)))+(IF(F46="n",VLOOKUP(F46,'Appendix 3 Rules'!A$34:$O37,15)))+(IF(F46="o",VLOOKUP(F46,'Appendix 3 Rules'!A$34:$O37,15)))+(IF(F46="p",VLOOKUP(F46,'Appendix 3 Rules'!A$34:$O37,15)))+(IF(F46="q",VLOOKUP(F46,'Appendix 3 Rules'!A$34:$O37,15)))+(IF(F46="r",VLOOKUP(F46,'Appendix 3 Rules'!A$34:$O37,15)))+(IF(F46="s",VLOOKUP(F46,'Appendix 3 Rules'!A$34:$O37,15)))+(IF(F46="t",VLOOKUP(F46,'Appendix 3 Rules'!A$34:$O37,15)))+(IF(F46="u",VLOOKUP(F46,'Appendix 3 Rules'!A$34:$O37,15))))))</f>
        <v/>
      </c>
      <c r="I46" s="11"/>
      <c r="J46" s="14"/>
      <c r="K46" s="11"/>
      <c r="L46" s="14"/>
      <c r="M46" s="11"/>
      <c r="N46" s="14"/>
      <c r="O46" s="11"/>
      <c r="P46" s="14"/>
      <c r="Q46" s="11"/>
      <c r="R46" s="14"/>
      <c r="S46" s="76"/>
      <c r="T46" s="14"/>
      <c r="U46" s="11"/>
      <c r="V46" s="14"/>
      <c r="W46" s="11"/>
      <c r="X46" s="14"/>
      <c r="Y46" s="77"/>
      <c r="Z46" s="14"/>
      <c r="AA46" s="77"/>
      <c r="AB46" s="14"/>
      <c r="AC46" s="8"/>
      <c r="AD46" s="13"/>
      <c r="AE46" s="8"/>
      <c r="AF46" s="13"/>
      <c r="AG46" s="8"/>
      <c r="AH46" s="13"/>
      <c r="AI46" s="60"/>
      <c r="AK46" s="13" t="str">
        <f>IF(AND(F46&lt;&gt;"f",M46&lt;&gt;""),VLOOKUP(F46,'Appendix 3 Rules'!$A$1:$O$34,4,FALSE),"")</f>
        <v/>
      </c>
      <c r="AL46" s="13" t="str">
        <f>IF(Q46="","",VLOOKUP(F46,'Appendix 3 Rules'!$A$1:$N$34,6,FALSE))</f>
        <v/>
      </c>
      <c r="AM46" s="13" t="str">
        <f>IF(AND(F46="f",U46&lt;&gt;""),VLOOKUP(F46,'Appendix 3 Rules'!$A$1:$N$34,8,FALSE),"")</f>
        <v/>
      </c>
    </row>
    <row r="47" spans="1:39" ht="18" customHeight="1" x14ac:dyDescent="0.2">
      <c r="B47" s="78"/>
      <c r="C47" s="9"/>
      <c r="D47" s="10"/>
      <c r="E47" s="9"/>
      <c r="F47" s="8"/>
      <c r="G47" s="20" t="str">
        <f>IF(F47="","",SUMPRODUCT(IF(I47="",0,INDEX('Appendix 3 Rules'!$B$2:$B$18,MATCH(F47,'Appendix 3 Rules'!$A$2:$A$17))))+(IF(K47="",0,INDEX('Appendix 3 Rules'!$C$2:$C$18,MATCH(F47,'Appendix 3 Rules'!$A$2:$A$17))))+(IF(M47="",0,INDEX('Appendix 3 Rules'!$D$2:$D$18,MATCH(F47,'Appendix 3 Rules'!$A$2:$A$17))))+(IF(O47="",0,INDEX('Appendix 3 Rules'!$E$2:$E$18,MATCH(F47,'Appendix 3 Rules'!$A$2:$A$17))))+(IF(Q47="",0,INDEX('Appendix 3 Rules'!$F$2:$F$18,MATCH(F47,'Appendix 3 Rules'!$A$2:$A$17))))+(IF(S47="",0,INDEX('Appendix 3 Rules'!$G$2:$G$18,MATCH(F47,'Appendix 3 Rules'!$A$2:$A$17))))+(IF(U47="",0,INDEX('Appendix 3 Rules'!$H$2:$H$18,MATCH(F47,'Appendix 3 Rules'!$A$2:$A$17))))+(IF(W47="",0,INDEX('Appendix 3 Rules'!$I$2:$I$18,MATCH(F47,'Appendix 3 Rules'!$A$2:$A$17))))+(IF(Y47="",0,INDEX('Appendix 3 Rules'!$J$2:$J$18,MATCH(F47,'Appendix 3 Rules'!$A$2:$A$17))))+(IF(AA47="",0,INDEX('Appendix 3 Rules'!$K$2:$K$18,MATCH(F47,'Appendix 3 Rules'!$A$2:$A$17))))+(IF(AC47="",0,INDEX('Appendix 3 Rules'!$L$2:$L$18,MATCH(F47,'Appendix 3 Rules'!$A$2:$A$17))))+(IF(AE47="",0,INDEX('Appendix 3 Rules'!$M$2:$M$18,MATCH(F47,'Appendix 3 Rules'!$A$2:$A$17))))+(IF(AG47="",0,INDEX('Appendix 3 Rules'!$N$2:$N$18,MATCH(F47,'Appendix 3 Rules'!$A$2:$A$17))))+(IF(F47="gc1",VLOOKUP(F47,'Appendix 3 Rules'!A$34:$O38,15)))+(IF(F47="gc2",VLOOKUP(F47,'Appendix 3 Rules'!A$34:$O38,15)))+(IF(F47="gc3",VLOOKUP(F47,'Appendix 3 Rules'!A$34:$O38,15)))+(IF(F47="gr1",VLOOKUP(F47,'Appendix 3 Rules'!A$34:$O38,15)))+(IF(F47="gr2",VLOOKUP(F47,'Appendix 3 Rules'!A$34:$O38,15)))+(IF(F47="gr3",VLOOKUP(F47,'Appendix 3 Rules'!A$34:$O38,15)))+(IF(F47="h1",VLOOKUP(F47,'Appendix 3 Rules'!A$34:$O38,15)))+(IF(F47="h2",VLOOKUP(F47,'Appendix 3 Rules'!A$34:$O38,15)))+(IF(F47="h3",VLOOKUP(F47,'Appendix 3 Rules'!A$34:$O38,15)))+(IF(F47="i1",VLOOKUP(F47,'Appendix 3 Rules'!A$34:$O38,15)))+(IF(F47="i2",VLOOKUP(F47,'Appendix 3 Rules'!A$34:$O38,15)))+(IF(F47="j1",VLOOKUP(F47,'Appendix 3 Rules'!A$34:$O38,15)))+(IF(F47="j2",VLOOKUP(F47,'Appendix 3 Rules'!A$34:$O38,15)))+(IF(F47="k",VLOOKUP(F47,'Appendix 3 Rules'!A$34:$O38,15)))+(IF(F47="l1",VLOOKUP(F47,'Appendix 3 Rules'!A$34:$O38,15)))+(IF(F47="l2",VLOOKUP(F47,'Appendix 3 Rules'!A$34:$O38,15)))+(IF(F47="m1",VLOOKUP(F47,'Appendix 3 Rules'!A$34:$O38,15)))+(IF(F47="m2",VLOOKUP(F47,'Appendix 3 Rules'!A$34:$O38,15)))+(IF(F47="m3",VLOOKUP(F47,'Appendix 3 Rules'!A$34:$O38,15)))+(IF(F47="n",VLOOKUP(F47,'Appendix 3 Rules'!A$34:$O38,15)))+(IF(F47="o",VLOOKUP(F47,'Appendix 3 Rules'!A$34:$O38,15)))+(IF(F47="p",VLOOKUP(F47,'Appendix 3 Rules'!A$34:$O38,15)))+(IF(F47="q",VLOOKUP(F47,'Appendix 3 Rules'!A$34:$O38,15)))+(IF(F47="r",VLOOKUP(F47,'Appendix 3 Rules'!A$34:$O38,15)))+(IF(F47="s",VLOOKUP(F47,'Appendix 3 Rules'!A$34:$O38,15)))+(IF(F47="t",VLOOKUP(F47,'Appendix 3 Rules'!A$34:$O38,15)))+(IF(F47="u",VLOOKUP(F47,'Appendix 3 Rules'!A$34:$O38,15))))</f>
        <v/>
      </c>
      <c r="H47" s="80" t="str">
        <f>IF(F47="","",IF(OR(F47="d",F47="e",F47="gc1",F47="gc2",F47="gc3",F47="gr1",F47="gr2",F47="gr3",F47="h1",F47="h2",F47="h3",F47="i1",F47="i2",F47="j1",F47="j2",F47="k",F47="l1",F47="l2",F47="m1",F47="m2",F47="m3",F47="n",F47="o",F47="p",F47="q",F47="r",F47="s",F47="t",F47="u",F47="f"),MIN(G47,VLOOKUP(F47,'Appx 3 (Mass) Rules'!$A$1:$D$150,4,0)),MIN(G47,VLOOKUP(F47,'Appx 3 (Mass) Rules'!$A$1:$D$150,4,0),SUMPRODUCT(IF(I47="",0,INDEX('Appendix 3 Rules'!$B$2:$B$18,MATCH(F47,'Appendix 3 Rules'!$A$2:$A$17))))+(IF(K47="",0,INDEX('Appendix 3 Rules'!$C$2:$C$18,MATCH(F47,'Appendix 3 Rules'!$A$2:$A$17))))+(IF(M47="",0,INDEX('Appendix 3 Rules'!$D$2:$D$18,MATCH(F47,'Appendix 3 Rules'!$A$2:$A$17))))+(IF(O47="",0,INDEX('Appendix 3 Rules'!$E$2:$E$18,MATCH(F47,'Appendix 3 Rules'!$A$2:$A$17))))+(IF(Q47="",0,INDEX('Appendix 3 Rules'!$F$2:$F$18,MATCH(F47,'Appendix 3 Rules'!$A$2:$A$17))))+(IF(S47="",0,INDEX('Appendix 3 Rules'!$G$2:$G$18,MATCH(F47,'Appendix 3 Rules'!$A$2:$A$17))))+(IF(U47="",0,INDEX('Appendix 3 Rules'!$H$2:$H$18,MATCH(F47,'Appendix 3 Rules'!$A$2:$A$17))))+(IF(W47="",0,INDEX('Appendix 3 Rules'!$I$2:$I$18,MATCH(F47,'Appendix 3 Rules'!$A$2:$A$17))))+(IF(Y47="",0,INDEX('Appendix 3 Rules'!$J$2:$J$18,MATCH(F47,'Appendix 3 Rules'!$A$2:$A$17))))+(IF(AA47="",0,INDEX('Appendix 3 Rules'!$K$2:$K$18,MATCH(F47,'Appendix 3 Rules'!$A$2:$A$17))))+(IF(AC47="",0,INDEX('Appendix 3 Rules'!$L$2:$L$18,MATCH(F47,'Appendix 3 Rules'!$A$2:$A$17))))+(IF(AE47="",0,INDEX('Appendix 3 Rules'!$M$2:$M$18,MATCH(F47,'Appendix 3 Rules'!$A$2:$A$17))))+(IF(AG47="",0,INDEX('Appendix 3 Rules'!$N$2:$N$18,MATCH(F47,'Appendix 3 Rules'!$A$2:$A$17))))+(IF(F47="gc1",VLOOKUP(F47,'Appendix 3 Rules'!A$34:$O38,15)))+(IF(F47="gc2",VLOOKUP(F47,'Appendix 3 Rules'!A$34:$O38,15)))+(IF(F47="gc3",VLOOKUP(F47,'Appendix 3 Rules'!A$34:$O38,15)))+(IF(F47="gr1",VLOOKUP(F47,'Appendix 3 Rules'!A$34:$O38,15)))+(IF(F47="gr2",VLOOKUP(F47,'Appendix 3 Rules'!A$34:$O38,15)))+(IF(F47="gr3",VLOOKUP(F47,'Appendix 3 Rules'!A$34:$O38,15)))+(IF(F47="h1",VLOOKUP(F47,'Appendix 3 Rules'!A$34:$O38,15)))+(IF(F47="h2",VLOOKUP(F47,'Appendix 3 Rules'!A$34:$O38,15)))+(IF(F47="h3",VLOOKUP(F47,'Appendix 3 Rules'!A$34:$O38,15)))+(IF(F47="i1",VLOOKUP(F47,'Appendix 3 Rules'!A$34:$O38,15)))+(IF(F47="i2",VLOOKUP(F47,'Appendix 3 Rules'!A$34:$O38,15)))+(IF(F47="j1",VLOOKUP(F47,'Appendix 3 Rules'!A$34:$O38,15)))+(IF(F47="j2",VLOOKUP(F47,'Appendix 3 Rules'!A$34:$O38,15)))+(IF(F47="k",VLOOKUP(F47,'Appendix 3 Rules'!A$34:$O38,15)))+(IF(F47="l1",VLOOKUP(F47,'Appendix 3 Rules'!A$34:$O38,15)))+(IF(F47="l2",VLOOKUP(F47,'Appendix 3 Rules'!A$34:$O38,15)))+(IF(F47="m1",VLOOKUP(F47,'Appendix 3 Rules'!A$34:$O38,15)))+(IF(F47="m2",VLOOKUP(F47,'Appendix 3 Rules'!A$34:$O38,15)))+(IF(F47="m3",VLOOKUP(F47,'Appendix 3 Rules'!A$34:$O38,15)))+(IF(F47="n",VLOOKUP(F47,'Appendix 3 Rules'!A$34:$O38,15)))+(IF(F47="o",VLOOKUP(F47,'Appendix 3 Rules'!A$34:$O38,15)))+(IF(F47="p",VLOOKUP(F47,'Appendix 3 Rules'!A$34:$O38,15)))+(IF(F47="q",VLOOKUP(F47,'Appendix 3 Rules'!A$34:$O38,15)))+(IF(F47="r",VLOOKUP(F47,'Appendix 3 Rules'!A$34:$O38,15)))+(IF(F47="s",VLOOKUP(F47,'Appendix 3 Rules'!A$34:$O38,15)))+(IF(F47="t",VLOOKUP(F47,'Appendix 3 Rules'!A$34:$O38,15)))+(IF(F47="u",VLOOKUP(F47,'Appendix 3 Rules'!A$34:$O38,15))))))</f>
        <v/>
      </c>
      <c r="I47" s="12"/>
      <c r="J47" s="13"/>
      <c r="K47" s="12"/>
      <c r="L47" s="13"/>
      <c r="M47" s="12"/>
      <c r="N47" s="13"/>
      <c r="O47" s="12"/>
      <c r="P47" s="13"/>
      <c r="Q47" s="12"/>
      <c r="R47" s="13"/>
      <c r="S47" s="12"/>
      <c r="T47" s="13"/>
      <c r="U47" s="12"/>
      <c r="V47" s="13"/>
      <c r="W47" s="12"/>
      <c r="X47" s="13"/>
      <c r="Y47" s="12"/>
      <c r="Z47" s="13"/>
      <c r="AA47" s="12"/>
      <c r="AB47" s="13"/>
      <c r="AC47" s="8"/>
      <c r="AD47" s="13"/>
      <c r="AE47" s="8"/>
      <c r="AF47" s="13"/>
      <c r="AG47" s="8"/>
      <c r="AH47" s="13"/>
      <c r="AI47" s="60"/>
      <c r="AK47" s="13" t="str">
        <f>IF(AND(F47&lt;&gt;"f",M47&lt;&gt;""),VLOOKUP(F47,'Appendix 3 Rules'!$A$1:$O$34,4,FALSE),"")</f>
        <v/>
      </c>
      <c r="AL47" s="13" t="str">
        <f>IF(Q47="","",VLOOKUP(F47,'Appendix 3 Rules'!$A$1:$N$34,6,FALSE))</f>
        <v/>
      </c>
      <c r="AM47" s="13" t="str">
        <f>IF(AND(F47="f",U47&lt;&gt;""),VLOOKUP(F47,'Appendix 3 Rules'!$A$1:$N$34,8,FALSE),"")</f>
        <v/>
      </c>
    </row>
    <row r="48" spans="1:39" ht="18" customHeight="1" x14ac:dyDescent="0.2">
      <c r="B48" s="78"/>
      <c r="C48" s="9"/>
      <c r="D48" s="10"/>
      <c r="E48" s="9"/>
      <c r="F48" s="8"/>
      <c r="G48" s="20" t="str">
        <f>IF(F48="","",SUMPRODUCT(IF(I48="",0,INDEX('Appendix 3 Rules'!$B$2:$B$18,MATCH(F48,'Appendix 3 Rules'!$A$2:$A$17))))+(IF(K48="",0,INDEX('Appendix 3 Rules'!$C$2:$C$18,MATCH(F48,'Appendix 3 Rules'!$A$2:$A$17))))+(IF(M48="",0,INDEX('Appendix 3 Rules'!$D$2:$D$18,MATCH(F48,'Appendix 3 Rules'!$A$2:$A$17))))+(IF(O48="",0,INDEX('Appendix 3 Rules'!$E$2:$E$18,MATCH(F48,'Appendix 3 Rules'!$A$2:$A$17))))+(IF(Q48="",0,INDEX('Appendix 3 Rules'!$F$2:$F$18,MATCH(F48,'Appendix 3 Rules'!$A$2:$A$17))))+(IF(S48="",0,INDEX('Appendix 3 Rules'!$G$2:$G$18,MATCH(F48,'Appendix 3 Rules'!$A$2:$A$17))))+(IF(U48="",0,INDEX('Appendix 3 Rules'!$H$2:$H$18,MATCH(F48,'Appendix 3 Rules'!$A$2:$A$17))))+(IF(W48="",0,INDEX('Appendix 3 Rules'!$I$2:$I$18,MATCH(F48,'Appendix 3 Rules'!$A$2:$A$17))))+(IF(Y48="",0,INDEX('Appendix 3 Rules'!$J$2:$J$18,MATCH(F48,'Appendix 3 Rules'!$A$2:$A$17))))+(IF(AA48="",0,INDEX('Appendix 3 Rules'!$K$2:$K$18,MATCH(F48,'Appendix 3 Rules'!$A$2:$A$17))))+(IF(AC48="",0,INDEX('Appendix 3 Rules'!$L$2:$L$18,MATCH(F48,'Appendix 3 Rules'!$A$2:$A$17))))+(IF(AE48="",0,INDEX('Appendix 3 Rules'!$M$2:$M$18,MATCH(F48,'Appendix 3 Rules'!$A$2:$A$17))))+(IF(AG48="",0,INDEX('Appendix 3 Rules'!$N$2:$N$18,MATCH(F48,'Appendix 3 Rules'!$A$2:$A$17))))+(IF(F48="gc1",VLOOKUP(F48,'Appendix 3 Rules'!A$34:$O39,15)))+(IF(F48="gc2",VLOOKUP(F48,'Appendix 3 Rules'!A$34:$O39,15)))+(IF(F48="gc3",VLOOKUP(F48,'Appendix 3 Rules'!A$34:$O39,15)))+(IF(F48="gr1",VLOOKUP(F48,'Appendix 3 Rules'!A$34:$O39,15)))+(IF(F48="gr2",VLOOKUP(F48,'Appendix 3 Rules'!A$34:$O39,15)))+(IF(F48="gr3",VLOOKUP(F48,'Appendix 3 Rules'!A$34:$O39,15)))+(IF(F48="h1",VLOOKUP(F48,'Appendix 3 Rules'!A$34:$O39,15)))+(IF(F48="h2",VLOOKUP(F48,'Appendix 3 Rules'!A$34:$O39,15)))+(IF(F48="h3",VLOOKUP(F48,'Appendix 3 Rules'!A$34:$O39,15)))+(IF(F48="i1",VLOOKUP(F48,'Appendix 3 Rules'!A$34:$O39,15)))+(IF(F48="i2",VLOOKUP(F48,'Appendix 3 Rules'!A$34:$O39,15)))+(IF(F48="j1",VLOOKUP(F48,'Appendix 3 Rules'!A$34:$O39,15)))+(IF(F48="j2",VLOOKUP(F48,'Appendix 3 Rules'!A$34:$O39,15)))+(IF(F48="k",VLOOKUP(F48,'Appendix 3 Rules'!A$34:$O39,15)))+(IF(F48="l1",VLOOKUP(F48,'Appendix 3 Rules'!A$34:$O39,15)))+(IF(F48="l2",VLOOKUP(F48,'Appendix 3 Rules'!A$34:$O39,15)))+(IF(F48="m1",VLOOKUP(F48,'Appendix 3 Rules'!A$34:$O39,15)))+(IF(F48="m2",VLOOKUP(F48,'Appendix 3 Rules'!A$34:$O39,15)))+(IF(F48="m3",VLOOKUP(F48,'Appendix 3 Rules'!A$34:$O39,15)))+(IF(F48="n",VLOOKUP(F48,'Appendix 3 Rules'!A$34:$O39,15)))+(IF(F48="o",VLOOKUP(F48,'Appendix 3 Rules'!A$34:$O39,15)))+(IF(F48="p",VLOOKUP(F48,'Appendix 3 Rules'!A$34:$O39,15)))+(IF(F48="q",VLOOKUP(F48,'Appendix 3 Rules'!A$34:$O39,15)))+(IF(F48="r",VLOOKUP(F48,'Appendix 3 Rules'!A$34:$O39,15)))+(IF(F48="s",VLOOKUP(F48,'Appendix 3 Rules'!A$34:$O39,15)))+(IF(F48="t",VLOOKUP(F48,'Appendix 3 Rules'!A$34:$O39,15)))+(IF(F48="u",VLOOKUP(F48,'Appendix 3 Rules'!A$34:$O39,15))))</f>
        <v/>
      </c>
      <c r="H48" s="80" t="str">
        <f>IF(F48="","",IF(OR(F48="d",F48="e",F48="gc1",F48="gc2",F48="gc3",F48="gr1",F48="gr2",F48="gr3",F48="h1",F48="h2",F48="h3",F48="i1",F48="i2",F48="j1",F48="j2",F48="k",F48="l1",F48="l2",F48="m1",F48="m2",F48="m3",F48="n",F48="o",F48="p",F48="q",F48="r",F48="s",F48="t",F48="u",F48="f"),MIN(G48,VLOOKUP(F48,'Appx 3 (Mass) Rules'!$A$1:$D$150,4,0)),MIN(G48,VLOOKUP(F48,'Appx 3 (Mass) Rules'!$A$1:$D$150,4,0),SUMPRODUCT(IF(I48="",0,INDEX('Appendix 3 Rules'!$B$2:$B$18,MATCH(F48,'Appendix 3 Rules'!$A$2:$A$17))))+(IF(K48="",0,INDEX('Appendix 3 Rules'!$C$2:$C$18,MATCH(F48,'Appendix 3 Rules'!$A$2:$A$17))))+(IF(M48="",0,INDEX('Appendix 3 Rules'!$D$2:$D$18,MATCH(F48,'Appendix 3 Rules'!$A$2:$A$17))))+(IF(O48="",0,INDEX('Appendix 3 Rules'!$E$2:$E$18,MATCH(F48,'Appendix 3 Rules'!$A$2:$A$17))))+(IF(Q48="",0,INDEX('Appendix 3 Rules'!$F$2:$F$18,MATCH(F48,'Appendix 3 Rules'!$A$2:$A$17))))+(IF(S48="",0,INDEX('Appendix 3 Rules'!$G$2:$G$18,MATCH(F48,'Appendix 3 Rules'!$A$2:$A$17))))+(IF(U48="",0,INDEX('Appendix 3 Rules'!$H$2:$H$18,MATCH(F48,'Appendix 3 Rules'!$A$2:$A$17))))+(IF(W48="",0,INDEX('Appendix 3 Rules'!$I$2:$I$18,MATCH(F48,'Appendix 3 Rules'!$A$2:$A$17))))+(IF(Y48="",0,INDEX('Appendix 3 Rules'!$J$2:$J$18,MATCH(F48,'Appendix 3 Rules'!$A$2:$A$17))))+(IF(AA48="",0,INDEX('Appendix 3 Rules'!$K$2:$K$18,MATCH(F48,'Appendix 3 Rules'!$A$2:$A$17))))+(IF(AC48="",0,INDEX('Appendix 3 Rules'!$L$2:$L$18,MATCH(F48,'Appendix 3 Rules'!$A$2:$A$17))))+(IF(AE48="",0,INDEX('Appendix 3 Rules'!$M$2:$M$18,MATCH(F48,'Appendix 3 Rules'!$A$2:$A$17))))+(IF(AG48="",0,INDEX('Appendix 3 Rules'!$N$2:$N$18,MATCH(F48,'Appendix 3 Rules'!$A$2:$A$17))))+(IF(F48="gc1",VLOOKUP(F48,'Appendix 3 Rules'!A$34:$O39,15)))+(IF(F48="gc2",VLOOKUP(F48,'Appendix 3 Rules'!A$34:$O39,15)))+(IF(F48="gc3",VLOOKUP(F48,'Appendix 3 Rules'!A$34:$O39,15)))+(IF(F48="gr1",VLOOKUP(F48,'Appendix 3 Rules'!A$34:$O39,15)))+(IF(F48="gr2",VLOOKUP(F48,'Appendix 3 Rules'!A$34:$O39,15)))+(IF(F48="gr3",VLOOKUP(F48,'Appendix 3 Rules'!A$34:$O39,15)))+(IF(F48="h1",VLOOKUP(F48,'Appendix 3 Rules'!A$34:$O39,15)))+(IF(F48="h2",VLOOKUP(F48,'Appendix 3 Rules'!A$34:$O39,15)))+(IF(F48="h3",VLOOKUP(F48,'Appendix 3 Rules'!A$34:$O39,15)))+(IF(F48="i1",VLOOKUP(F48,'Appendix 3 Rules'!A$34:$O39,15)))+(IF(F48="i2",VLOOKUP(F48,'Appendix 3 Rules'!A$34:$O39,15)))+(IF(F48="j1",VLOOKUP(F48,'Appendix 3 Rules'!A$34:$O39,15)))+(IF(F48="j2",VLOOKUP(F48,'Appendix 3 Rules'!A$34:$O39,15)))+(IF(F48="k",VLOOKUP(F48,'Appendix 3 Rules'!A$34:$O39,15)))+(IF(F48="l1",VLOOKUP(F48,'Appendix 3 Rules'!A$34:$O39,15)))+(IF(F48="l2",VLOOKUP(F48,'Appendix 3 Rules'!A$34:$O39,15)))+(IF(F48="m1",VLOOKUP(F48,'Appendix 3 Rules'!A$34:$O39,15)))+(IF(F48="m2",VLOOKUP(F48,'Appendix 3 Rules'!A$34:$O39,15)))+(IF(F48="m3",VLOOKUP(F48,'Appendix 3 Rules'!A$34:$O39,15)))+(IF(F48="n",VLOOKUP(F48,'Appendix 3 Rules'!A$34:$O39,15)))+(IF(F48="o",VLOOKUP(F48,'Appendix 3 Rules'!A$34:$O39,15)))+(IF(F48="p",VLOOKUP(F48,'Appendix 3 Rules'!A$34:$O39,15)))+(IF(F48="q",VLOOKUP(F48,'Appendix 3 Rules'!A$34:$O39,15)))+(IF(F48="r",VLOOKUP(F48,'Appendix 3 Rules'!A$34:$O39,15)))+(IF(F48="s",VLOOKUP(F48,'Appendix 3 Rules'!A$34:$O39,15)))+(IF(F48="t",VLOOKUP(F48,'Appendix 3 Rules'!A$34:$O39,15)))+(IF(F48="u",VLOOKUP(F48,'Appendix 3 Rules'!A$34:$O39,15))))))</f>
        <v/>
      </c>
      <c r="I48" s="11"/>
      <c r="J48" s="14"/>
      <c r="K48" s="11"/>
      <c r="L48" s="14"/>
      <c r="M48" s="11"/>
      <c r="N48" s="14"/>
      <c r="O48" s="11"/>
      <c r="P48" s="14"/>
      <c r="Q48" s="11"/>
      <c r="R48" s="14"/>
      <c r="S48" s="76"/>
      <c r="T48" s="14"/>
      <c r="U48" s="11"/>
      <c r="V48" s="14"/>
      <c r="W48" s="11"/>
      <c r="X48" s="14"/>
      <c r="Y48" s="77"/>
      <c r="Z48" s="14"/>
      <c r="AA48" s="77"/>
      <c r="AB48" s="14"/>
      <c r="AC48" s="8"/>
      <c r="AD48" s="13"/>
      <c r="AE48" s="8"/>
      <c r="AF48" s="13"/>
      <c r="AG48" s="8"/>
      <c r="AH48" s="13"/>
      <c r="AI48" s="60"/>
      <c r="AK48" s="13" t="str">
        <f>IF(AND(F48&lt;&gt;"f",M48&lt;&gt;""),VLOOKUP(F48,'Appendix 3 Rules'!$A$1:$O$34,4,FALSE),"")</f>
        <v/>
      </c>
      <c r="AL48" s="13" t="str">
        <f>IF(Q48="","",VLOOKUP(F48,'Appendix 3 Rules'!$A$1:$N$34,6,FALSE))</f>
        <v/>
      </c>
      <c r="AM48" s="13" t="str">
        <f>IF(AND(F48="f",U48&lt;&gt;""),VLOOKUP(F48,'Appendix 3 Rules'!$A$1:$N$34,8,FALSE),"")</f>
        <v/>
      </c>
    </row>
    <row r="49" spans="1:39" ht="18" customHeight="1" x14ac:dyDescent="0.2">
      <c r="B49" s="78"/>
      <c r="C49" s="9"/>
      <c r="D49" s="10"/>
      <c r="E49" s="9"/>
      <c r="F49" s="8"/>
      <c r="G49" s="20" t="str">
        <f>IF(F49="","",SUMPRODUCT(IF(I49="",0,INDEX('Appendix 3 Rules'!$B$2:$B$18,MATCH(F49,'Appendix 3 Rules'!$A$2:$A$17))))+(IF(K49="",0,INDEX('Appendix 3 Rules'!$C$2:$C$18,MATCH(F49,'Appendix 3 Rules'!$A$2:$A$17))))+(IF(M49="",0,INDEX('Appendix 3 Rules'!$D$2:$D$18,MATCH(F49,'Appendix 3 Rules'!$A$2:$A$17))))+(IF(O49="",0,INDEX('Appendix 3 Rules'!$E$2:$E$18,MATCH(F49,'Appendix 3 Rules'!$A$2:$A$17))))+(IF(Q49="",0,INDEX('Appendix 3 Rules'!$F$2:$F$18,MATCH(F49,'Appendix 3 Rules'!$A$2:$A$17))))+(IF(S49="",0,INDEX('Appendix 3 Rules'!$G$2:$G$18,MATCH(F49,'Appendix 3 Rules'!$A$2:$A$17))))+(IF(U49="",0,INDEX('Appendix 3 Rules'!$H$2:$H$18,MATCH(F49,'Appendix 3 Rules'!$A$2:$A$17))))+(IF(W49="",0,INDEX('Appendix 3 Rules'!$I$2:$I$18,MATCH(F49,'Appendix 3 Rules'!$A$2:$A$17))))+(IF(Y49="",0,INDEX('Appendix 3 Rules'!$J$2:$J$18,MATCH(F49,'Appendix 3 Rules'!$A$2:$A$17))))+(IF(AA49="",0,INDEX('Appendix 3 Rules'!$K$2:$K$18,MATCH(F49,'Appendix 3 Rules'!$A$2:$A$17))))+(IF(AC49="",0,INDEX('Appendix 3 Rules'!$L$2:$L$18,MATCH(F49,'Appendix 3 Rules'!$A$2:$A$17))))+(IF(AE49="",0,INDEX('Appendix 3 Rules'!$M$2:$M$18,MATCH(F49,'Appendix 3 Rules'!$A$2:$A$17))))+(IF(AG49="",0,INDEX('Appendix 3 Rules'!$N$2:$N$18,MATCH(F49,'Appendix 3 Rules'!$A$2:$A$17))))+(IF(F49="gc1",VLOOKUP(F49,'Appendix 3 Rules'!A$34:$O40,15)))+(IF(F49="gc2",VLOOKUP(F49,'Appendix 3 Rules'!A$34:$O40,15)))+(IF(F49="gc3",VLOOKUP(F49,'Appendix 3 Rules'!A$34:$O40,15)))+(IF(F49="gr1",VLOOKUP(F49,'Appendix 3 Rules'!A$34:$O40,15)))+(IF(F49="gr2",VLOOKUP(F49,'Appendix 3 Rules'!A$34:$O40,15)))+(IF(F49="gr3",VLOOKUP(F49,'Appendix 3 Rules'!A$34:$O40,15)))+(IF(F49="h1",VLOOKUP(F49,'Appendix 3 Rules'!A$34:$O40,15)))+(IF(F49="h2",VLOOKUP(F49,'Appendix 3 Rules'!A$34:$O40,15)))+(IF(F49="h3",VLOOKUP(F49,'Appendix 3 Rules'!A$34:$O40,15)))+(IF(F49="i1",VLOOKUP(F49,'Appendix 3 Rules'!A$34:$O40,15)))+(IF(F49="i2",VLOOKUP(F49,'Appendix 3 Rules'!A$34:$O40,15)))+(IF(F49="j1",VLOOKUP(F49,'Appendix 3 Rules'!A$34:$O40,15)))+(IF(F49="j2",VLOOKUP(F49,'Appendix 3 Rules'!A$34:$O40,15)))+(IF(F49="k",VLOOKUP(F49,'Appendix 3 Rules'!A$34:$O40,15)))+(IF(F49="l1",VLOOKUP(F49,'Appendix 3 Rules'!A$34:$O40,15)))+(IF(F49="l2",VLOOKUP(F49,'Appendix 3 Rules'!A$34:$O40,15)))+(IF(F49="m1",VLOOKUP(F49,'Appendix 3 Rules'!A$34:$O40,15)))+(IF(F49="m2",VLOOKUP(F49,'Appendix 3 Rules'!A$34:$O40,15)))+(IF(F49="m3",VLOOKUP(F49,'Appendix 3 Rules'!A$34:$O40,15)))+(IF(F49="n",VLOOKUP(F49,'Appendix 3 Rules'!A$34:$O40,15)))+(IF(F49="o",VLOOKUP(F49,'Appendix 3 Rules'!A$34:$O40,15)))+(IF(F49="p",VLOOKUP(F49,'Appendix 3 Rules'!A$34:$O40,15)))+(IF(F49="q",VLOOKUP(F49,'Appendix 3 Rules'!A$34:$O40,15)))+(IF(F49="r",VLOOKUP(F49,'Appendix 3 Rules'!A$34:$O40,15)))+(IF(F49="s",VLOOKUP(F49,'Appendix 3 Rules'!A$34:$O40,15)))+(IF(F49="t",VLOOKUP(F49,'Appendix 3 Rules'!A$34:$O40,15)))+(IF(F49="u",VLOOKUP(F49,'Appendix 3 Rules'!A$34:$O40,15))))</f>
        <v/>
      </c>
      <c r="H49" s="80" t="str">
        <f>IF(F49="","",IF(OR(F49="d",F49="e",F49="gc1",F49="gc2",F49="gc3",F49="gr1",F49="gr2",F49="gr3",F49="h1",F49="h2",F49="h3",F49="i1",F49="i2",F49="j1",F49="j2",F49="k",F49="l1",F49="l2",F49="m1",F49="m2",F49="m3",F49="n",F49="o",F49="p",F49="q",F49="r",F49="s",F49="t",F49="u",F49="f"),MIN(G49,VLOOKUP(F49,'Appx 3 (Mass) Rules'!$A$1:$D$150,4,0)),MIN(G49,VLOOKUP(F49,'Appx 3 (Mass) Rules'!$A$1:$D$150,4,0),SUMPRODUCT(IF(I49="",0,INDEX('Appendix 3 Rules'!$B$2:$B$18,MATCH(F49,'Appendix 3 Rules'!$A$2:$A$17))))+(IF(K49="",0,INDEX('Appendix 3 Rules'!$C$2:$C$18,MATCH(F49,'Appendix 3 Rules'!$A$2:$A$17))))+(IF(M49="",0,INDEX('Appendix 3 Rules'!$D$2:$D$18,MATCH(F49,'Appendix 3 Rules'!$A$2:$A$17))))+(IF(O49="",0,INDEX('Appendix 3 Rules'!$E$2:$E$18,MATCH(F49,'Appendix 3 Rules'!$A$2:$A$17))))+(IF(Q49="",0,INDEX('Appendix 3 Rules'!$F$2:$F$18,MATCH(F49,'Appendix 3 Rules'!$A$2:$A$17))))+(IF(S49="",0,INDEX('Appendix 3 Rules'!$G$2:$G$18,MATCH(F49,'Appendix 3 Rules'!$A$2:$A$17))))+(IF(U49="",0,INDEX('Appendix 3 Rules'!$H$2:$H$18,MATCH(F49,'Appendix 3 Rules'!$A$2:$A$17))))+(IF(W49="",0,INDEX('Appendix 3 Rules'!$I$2:$I$18,MATCH(F49,'Appendix 3 Rules'!$A$2:$A$17))))+(IF(Y49="",0,INDEX('Appendix 3 Rules'!$J$2:$J$18,MATCH(F49,'Appendix 3 Rules'!$A$2:$A$17))))+(IF(AA49="",0,INDEX('Appendix 3 Rules'!$K$2:$K$18,MATCH(F49,'Appendix 3 Rules'!$A$2:$A$17))))+(IF(AC49="",0,INDEX('Appendix 3 Rules'!$L$2:$L$18,MATCH(F49,'Appendix 3 Rules'!$A$2:$A$17))))+(IF(AE49="",0,INDEX('Appendix 3 Rules'!$M$2:$M$18,MATCH(F49,'Appendix 3 Rules'!$A$2:$A$17))))+(IF(AG49="",0,INDEX('Appendix 3 Rules'!$N$2:$N$18,MATCH(F49,'Appendix 3 Rules'!$A$2:$A$17))))+(IF(F49="gc1",VLOOKUP(F49,'Appendix 3 Rules'!A$34:$O40,15)))+(IF(F49="gc2",VLOOKUP(F49,'Appendix 3 Rules'!A$34:$O40,15)))+(IF(F49="gc3",VLOOKUP(F49,'Appendix 3 Rules'!A$34:$O40,15)))+(IF(F49="gr1",VLOOKUP(F49,'Appendix 3 Rules'!A$34:$O40,15)))+(IF(F49="gr2",VLOOKUP(F49,'Appendix 3 Rules'!A$34:$O40,15)))+(IF(F49="gr3",VLOOKUP(F49,'Appendix 3 Rules'!A$34:$O40,15)))+(IF(F49="h1",VLOOKUP(F49,'Appendix 3 Rules'!A$34:$O40,15)))+(IF(F49="h2",VLOOKUP(F49,'Appendix 3 Rules'!A$34:$O40,15)))+(IF(F49="h3",VLOOKUP(F49,'Appendix 3 Rules'!A$34:$O40,15)))+(IF(F49="i1",VLOOKUP(F49,'Appendix 3 Rules'!A$34:$O40,15)))+(IF(F49="i2",VLOOKUP(F49,'Appendix 3 Rules'!A$34:$O40,15)))+(IF(F49="j1",VLOOKUP(F49,'Appendix 3 Rules'!A$34:$O40,15)))+(IF(F49="j2",VLOOKUP(F49,'Appendix 3 Rules'!A$34:$O40,15)))+(IF(F49="k",VLOOKUP(F49,'Appendix 3 Rules'!A$34:$O40,15)))+(IF(F49="l1",VLOOKUP(F49,'Appendix 3 Rules'!A$34:$O40,15)))+(IF(F49="l2",VLOOKUP(F49,'Appendix 3 Rules'!A$34:$O40,15)))+(IF(F49="m1",VLOOKUP(F49,'Appendix 3 Rules'!A$34:$O40,15)))+(IF(F49="m2",VLOOKUP(F49,'Appendix 3 Rules'!A$34:$O40,15)))+(IF(F49="m3",VLOOKUP(F49,'Appendix 3 Rules'!A$34:$O40,15)))+(IF(F49="n",VLOOKUP(F49,'Appendix 3 Rules'!A$34:$O40,15)))+(IF(F49="o",VLOOKUP(F49,'Appendix 3 Rules'!A$34:$O40,15)))+(IF(F49="p",VLOOKUP(F49,'Appendix 3 Rules'!A$34:$O40,15)))+(IF(F49="q",VLOOKUP(F49,'Appendix 3 Rules'!A$34:$O40,15)))+(IF(F49="r",VLOOKUP(F49,'Appendix 3 Rules'!A$34:$O40,15)))+(IF(F49="s",VLOOKUP(F49,'Appendix 3 Rules'!A$34:$O40,15)))+(IF(F49="t",VLOOKUP(F49,'Appendix 3 Rules'!A$34:$O40,15)))+(IF(F49="u",VLOOKUP(F49,'Appendix 3 Rules'!A$34:$O40,15))))))</f>
        <v/>
      </c>
      <c r="I49" s="12"/>
      <c r="J49" s="13"/>
      <c r="K49" s="12"/>
      <c r="L49" s="13"/>
      <c r="M49" s="12"/>
      <c r="N49" s="13"/>
      <c r="O49" s="12"/>
      <c r="P49" s="13"/>
      <c r="Q49" s="12"/>
      <c r="R49" s="13"/>
      <c r="S49" s="12"/>
      <c r="T49" s="13"/>
      <c r="U49" s="12"/>
      <c r="V49" s="13"/>
      <c r="W49" s="12"/>
      <c r="X49" s="13"/>
      <c r="Y49" s="12"/>
      <c r="Z49" s="13"/>
      <c r="AA49" s="12"/>
      <c r="AB49" s="13"/>
      <c r="AC49" s="8"/>
      <c r="AD49" s="13"/>
      <c r="AE49" s="8"/>
      <c r="AF49" s="13"/>
      <c r="AG49" s="8"/>
      <c r="AH49" s="13"/>
      <c r="AI49" s="60"/>
      <c r="AK49" s="13" t="str">
        <f>IF(AND(F49&lt;&gt;"f",M49&lt;&gt;""),VLOOKUP(F49,'Appendix 3 Rules'!$A$1:$O$34,4,FALSE),"")</f>
        <v/>
      </c>
      <c r="AL49" s="13" t="str">
        <f>IF(Q49="","",VLOOKUP(F49,'Appendix 3 Rules'!$A$1:$N$34,6,FALSE))</f>
        <v/>
      </c>
      <c r="AM49" s="13" t="str">
        <f>IF(AND(F49="f",U49&lt;&gt;""),VLOOKUP(F49,'Appendix 3 Rules'!$A$1:$N$34,8,FALSE),"")</f>
        <v/>
      </c>
    </row>
    <row r="50" spans="1:39" ht="18" customHeight="1" x14ac:dyDescent="0.2">
      <c r="B50" s="78"/>
      <c r="C50" s="9"/>
      <c r="D50" s="10"/>
      <c r="E50" s="9"/>
      <c r="F50" s="8"/>
      <c r="G50" s="20" t="str">
        <f>IF(F50="","",SUMPRODUCT(IF(I50="",0,INDEX('Appendix 3 Rules'!$B$2:$B$18,MATCH(F50,'Appendix 3 Rules'!$A$2:$A$17))))+(IF(K50="",0,INDEX('Appendix 3 Rules'!$C$2:$C$18,MATCH(F50,'Appendix 3 Rules'!$A$2:$A$17))))+(IF(M50="",0,INDEX('Appendix 3 Rules'!$D$2:$D$18,MATCH(F50,'Appendix 3 Rules'!$A$2:$A$17))))+(IF(O50="",0,INDEX('Appendix 3 Rules'!$E$2:$E$18,MATCH(F50,'Appendix 3 Rules'!$A$2:$A$17))))+(IF(Q50="",0,INDEX('Appendix 3 Rules'!$F$2:$F$18,MATCH(F50,'Appendix 3 Rules'!$A$2:$A$17))))+(IF(S50="",0,INDEX('Appendix 3 Rules'!$G$2:$G$18,MATCH(F50,'Appendix 3 Rules'!$A$2:$A$17))))+(IF(U50="",0,INDEX('Appendix 3 Rules'!$H$2:$H$18,MATCH(F50,'Appendix 3 Rules'!$A$2:$A$17))))+(IF(W50="",0,INDEX('Appendix 3 Rules'!$I$2:$I$18,MATCH(F50,'Appendix 3 Rules'!$A$2:$A$17))))+(IF(Y50="",0,INDEX('Appendix 3 Rules'!$J$2:$J$18,MATCH(F50,'Appendix 3 Rules'!$A$2:$A$17))))+(IF(AA50="",0,INDEX('Appendix 3 Rules'!$K$2:$K$18,MATCH(F50,'Appendix 3 Rules'!$A$2:$A$17))))+(IF(AC50="",0,INDEX('Appendix 3 Rules'!$L$2:$L$18,MATCH(F50,'Appendix 3 Rules'!$A$2:$A$17))))+(IF(AE50="",0,INDEX('Appendix 3 Rules'!$M$2:$M$18,MATCH(F50,'Appendix 3 Rules'!$A$2:$A$17))))+(IF(AG50="",0,INDEX('Appendix 3 Rules'!$N$2:$N$18,MATCH(F50,'Appendix 3 Rules'!$A$2:$A$17))))+(IF(F50="gc1",VLOOKUP(F50,'Appendix 3 Rules'!A$34:$O41,15)))+(IF(F50="gc2",VLOOKUP(F50,'Appendix 3 Rules'!A$34:$O41,15)))+(IF(F50="gc3",VLOOKUP(F50,'Appendix 3 Rules'!A$34:$O41,15)))+(IF(F50="gr1",VLOOKUP(F50,'Appendix 3 Rules'!A$34:$O41,15)))+(IF(F50="gr2",VLOOKUP(F50,'Appendix 3 Rules'!A$34:$O41,15)))+(IF(F50="gr3",VLOOKUP(F50,'Appendix 3 Rules'!A$34:$O41,15)))+(IF(F50="h1",VLOOKUP(F50,'Appendix 3 Rules'!A$34:$O41,15)))+(IF(F50="h2",VLOOKUP(F50,'Appendix 3 Rules'!A$34:$O41,15)))+(IF(F50="h3",VLOOKUP(F50,'Appendix 3 Rules'!A$34:$O41,15)))+(IF(F50="i1",VLOOKUP(F50,'Appendix 3 Rules'!A$34:$O41,15)))+(IF(F50="i2",VLOOKUP(F50,'Appendix 3 Rules'!A$34:$O41,15)))+(IF(F50="j1",VLOOKUP(F50,'Appendix 3 Rules'!A$34:$O41,15)))+(IF(F50="j2",VLOOKUP(F50,'Appendix 3 Rules'!A$34:$O41,15)))+(IF(F50="k",VLOOKUP(F50,'Appendix 3 Rules'!A$34:$O41,15)))+(IF(F50="l1",VLOOKUP(F50,'Appendix 3 Rules'!A$34:$O41,15)))+(IF(F50="l2",VLOOKUP(F50,'Appendix 3 Rules'!A$34:$O41,15)))+(IF(F50="m1",VLOOKUP(F50,'Appendix 3 Rules'!A$34:$O41,15)))+(IF(F50="m2",VLOOKUP(F50,'Appendix 3 Rules'!A$34:$O41,15)))+(IF(F50="m3",VLOOKUP(F50,'Appendix 3 Rules'!A$34:$O41,15)))+(IF(F50="n",VLOOKUP(F50,'Appendix 3 Rules'!A$34:$O41,15)))+(IF(F50="o",VLOOKUP(F50,'Appendix 3 Rules'!A$34:$O41,15)))+(IF(F50="p",VLOOKUP(F50,'Appendix 3 Rules'!A$34:$O41,15)))+(IF(F50="q",VLOOKUP(F50,'Appendix 3 Rules'!A$34:$O41,15)))+(IF(F50="r",VLOOKUP(F50,'Appendix 3 Rules'!A$34:$O41,15)))+(IF(F50="s",VLOOKUP(F50,'Appendix 3 Rules'!A$34:$O41,15)))+(IF(F50="t",VLOOKUP(F50,'Appendix 3 Rules'!A$34:$O41,15)))+(IF(F50="u",VLOOKUP(F50,'Appendix 3 Rules'!A$34:$O41,15))))</f>
        <v/>
      </c>
      <c r="H50" s="80" t="str">
        <f>IF(F50="","",IF(OR(F50="d",F50="e",F50="gc1",F50="gc2",F50="gc3",F50="gr1",F50="gr2",F50="gr3",F50="h1",F50="h2",F50="h3",F50="i1",F50="i2",F50="j1",F50="j2",F50="k",F50="l1",F50="l2",F50="m1",F50="m2",F50="m3",F50="n",F50="o",F50="p",F50="q",F50="r",F50="s",F50="t",F50="u",F50="f"),MIN(G50,VLOOKUP(F50,'Appx 3 (Mass) Rules'!$A$1:$D$150,4,0)),MIN(G50,VLOOKUP(F50,'Appx 3 (Mass) Rules'!$A$1:$D$150,4,0),SUMPRODUCT(IF(I50="",0,INDEX('Appendix 3 Rules'!$B$2:$B$18,MATCH(F50,'Appendix 3 Rules'!$A$2:$A$17))))+(IF(K50="",0,INDEX('Appendix 3 Rules'!$C$2:$C$18,MATCH(F50,'Appendix 3 Rules'!$A$2:$A$17))))+(IF(M50="",0,INDEX('Appendix 3 Rules'!$D$2:$D$18,MATCH(F50,'Appendix 3 Rules'!$A$2:$A$17))))+(IF(O50="",0,INDEX('Appendix 3 Rules'!$E$2:$E$18,MATCH(F50,'Appendix 3 Rules'!$A$2:$A$17))))+(IF(Q50="",0,INDEX('Appendix 3 Rules'!$F$2:$F$18,MATCH(F50,'Appendix 3 Rules'!$A$2:$A$17))))+(IF(S50="",0,INDEX('Appendix 3 Rules'!$G$2:$G$18,MATCH(F50,'Appendix 3 Rules'!$A$2:$A$17))))+(IF(U50="",0,INDEX('Appendix 3 Rules'!$H$2:$H$18,MATCH(F50,'Appendix 3 Rules'!$A$2:$A$17))))+(IF(W50="",0,INDEX('Appendix 3 Rules'!$I$2:$I$18,MATCH(F50,'Appendix 3 Rules'!$A$2:$A$17))))+(IF(Y50="",0,INDEX('Appendix 3 Rules'!$J$2:$J$18,MATCH(F50,'Appendix 3 Rules'!$A$2:$A$17))))+(IF(AA50="",0,INDEX('Appendix 3 Rules'!$K$2:$K$18,MATCH(F50,'Appendix 3 Rules'!$A$2:$A$17))))+(IF(AC50="",0,INDEX('Appendix 3 Rules'!$L$2:$L$18,MATCH(F50,'Appendix 3 Rules'!$A$2:$A$17))))+(IF(AE50="",0,INDEX('Appendix 3 Rules'!$M$2:$M$18,MATCH(F50,'Appendix 3 Rules'!$A$2:$A$17))))+(IF(AG50="",0,INDEX('Appendix 3 Rules'!$N$2:$N$18,MATCH(F50,'Appendix 3 Rules'!$A$2:$A$17))))+(IF(F50="gc1",VLOOKUP(F50,'Appendix 3 Rules'!A$34:$O41,15)))+(IF(F50="gc2",VLOOKUP(F50,'Appendix 3 Rules'!A$34:$O41,15)))+(IF(F50="gc3",VLOOKUP(F50,'Appendix 3 Rules'!A$34:$O41,15)))+(IF(F50="gr1",VLOOKUP(F50,'Appendix 3 Rules'!A$34:$O41,15)))+(IF(F50="gr2",VLOOKUP(F50,'Appendix 3 Rules'!A$34:$O41,15)))+(IF(F50="gr3",VLOOKUP(F50,'Appendix 3 Rules'!A$34:$O41,15)))+(IF(F50="h1",VLOOKUP(F50,'Appendix 3 Rules'!A$34:$O41,15)))+(IF(F50="h2",VLOOKUP(F50,'Appendix 3 Rules'!A$34:$O41,15)))+(IF(F50="h3",VLOOKUP(F50,'Appendix 3 Rules'!A$34:$O41,15)))+(IF(F50="i1",VLOOKUP(F50,'Appendix 3 Rules'!A$34:$O41,15)))+(IF(F50="i2",VLOOKUP(F50,'Appendix 3 Rules'!A$34:$O41,15)))+(IF(F50="j1",VLOOKUP(F50,'Appendix 3 Rules'!A$34:$O41,15)))+(IF(F50="j2",VLOOKUP(F50,'Appendix 3 Rules'!A$34:$O41,15)))+(IF(F50="k",VLOOKUP(F50,'Appendix 3 Rules'!A$34:$O41,15)))+(IF(F50="l1",VLOOKUP(F50,'Appendix 3 Rules'!A$34:$O41,15)))+(IF(F50="l2",VLOOKUP(F50,'Appendix 3 Rules'!A$34:$O41,15)))+(IF(F50="m1",VLOOKUP(F50,'Appendix 3 Rules'!A$34:$O41,15)))+(IF(F50="m2",VLOOKUP(F50,'Appendix 3 Rules'!A$34:$O41,15)))+(IF(F50="m3",VLOOKUP(F50,'Appendix 3 Rules'!A$34:$O41,15)))+(IF(F50="n",VLOOKUP(F50,'Appendix 3 Rules'!A$34:$O41,15)))+(IF(F50="o",VLOOKUP(F50,'Appendix 3 Rules'!A$34:$O41,15)))+(IF(F50="p",VLOOKUP(F50,'Appendix 3 Rules'!A$34:$O41,15)))+(IF(F50="q",VLOOKUP(F50,'Appendix 3 Rules'!A$34:$O41,15)))+(IF(F50="r",VLOOKUP(F50,'Appendix 3 Rules'!A$34:$O41,15)))+(IF(F50="s",VLOOKUP(F50,'Appendix 3 Rules'!A$34:$O41,15)))+(IF(F50="t",VLOOKUP(F50,'Appendix 3 Rules'!A$34:$O41,15)))+(IF(F50="u",VLOOKUP(F50,'Appendix 3 Rules'!A$34:$O41,15))))))</f>
        <v/>
      </c>
      <c r="I50" s="11"/>
      <c r="J50" s="14"/>
      <c r="K50" s="11"/>
      <c r="L50" s="14"/>
      <c r="M50" s="11"/>
      <c r="N50" s="14"/>
      <c r="O50" s="11"/>
      <c r="P50" s="14"/>
      <c r="Q50" s="11"/>
      <c r="R50" s="14"/>
      <c r="S50" s="76"/>
      <c r="T50" s="14"/>
      <c r="U50" s="11"/>
      <c r="V50" s="14"/>
      <c r="W50" s="11"/>
      <c r="X50" s="14"/>
      <c r="Y50" s="77"/>
      <c r="Z50" s="14"/>
      <c r="AA50" s="77"/>
      <c r="AB50" s="14"/>
      <c r="AC50" s="8"/>
      <c r="AD50" s="13"/>
      <c r="AE50" s="8"/>
      <c r="AF50" s="13"/>
      <c r="AG50" s="8"/>
      <c r="AH50" s="13"/>
      <c r="AI50" s="60"/>
      <c r="AK50" s="13" t="str">
        <f>IF(AND(F50&lt;&gt;"f",M50&lt;&gt;""),VLOOKUP(F50,'Appendix 3 Rules'!$A$1:$O$34,4,FALSE),"")</f>
        <v/>
      </c>
      <c r="AL50" s="13" t="str">
        <f>IF(Q50="","",VLOOKUP(F50,'Appendix 3 Rules'!$A$1:$N$34,6,FALSE))</f>
        <v/>
      </c>
      <c r="AM50" s="13" t="str">
        <f>IF(AND(F50="f",U50&lt;&gt;""),VLOOKUP(F50,'Appendix 3 Rules'!$A$1:$N$34,8,FALSE),"")</f>
        <v/>
      </c>
    </row>
    <row r="51" spans="1:39" ht="18" customHeight="1" x14ac:dyDescent="0.2">
      <c r="B51" s="78"/>
      <c r="C51" s="9"/>
      <c r="D51" s="10"/>
      <c r="E51" s="9"/>
      <c r="F51" s="8"/>
      <c r="G51" s="20" t="str">
        <f>IF(F51="","",SUMPRODUCT(IF(I51="",0,INDEX('Appendix 3 Rules'!$B$2:$B$18,MATCH(F51,'Appendix 3 Rules'!$A$2:$A$17))))+(IF(K51="",0,INDEX('Appendix 3 Rules'!$C$2:$C$18,MATCH(F51,'Appendix 3 Rules'!$A$2:$A$17))))+(IF(M51="",0,INDEX('Appendix 3 Rules'!$D$2:$D$18,MATCH(F51,'Appendix 3 Rules'!$A$2:$A$17))))+(IF(O51="",0,INDEX('Appendix 3 Rules'!$E$2:$E$18,MATCH(F51,'Appendix 3 Rules'!$A$2:$A$17))))+(IF(Q51="",0,INDEX('Appendix 3 Rules'!$F$2:$F$18,MATCH(F51,'Appendix 3 Rules'!$A$2:$A$17))))+(IF(S51="",0,INDEX('Appendix 3 Rules'!$G$2:$G$18,MATCH(F51,'Appendix 3 Rules'!$A$2:$A$17))))+(IF(U51="",0,INDEX('Appendix 3 Rules'!$H$2:$H$18,MATCH(F51,'Appendix 3 Rules'!$A$2:$A$17))))+(IF(W51="",0,INDEX('Appendix 3 Rules'!$I$2:$I$18,MATCH(F51,'Appendix 3 Rules'!$A$2:$A$17))))+(IF(Y51="",0,INDEX('Appendix 3 Rules'!$J$2:$J$18,MATCH(F51,'Appendix 3 Rules'!$A$2:$A$17))))+(IF(AA51="",0,INDEX('Appendix 3 Rules'!$K$2:$K$18,MATCH(F51,'Appendix 3 Rules'!$A$2:$A$17))))+(IF(AC51="",0,INDEX('Appendix 3 Rules'!$L$2:$L$18,MATCH(F51,'Appendix 3 Rules'!$A$2:$A$17))))+(IF(AE51="",0,INDEX('Appendix 3 Rules'!$M$2:$M$18,MATCH(F51,'Appendix 3 Rules'!$A$2:$A$17))))+(IF(AG51="",0,INDEX('Appendix 3 Rules'!$N$2:$N$18,MATCH(F51,'Appendix 3 Rules'!$A$2:$A$17))))+(IF(F51="gc1",VLOOKUP(F51,'Appendix 3 Rules'!A$34:$O42,15)))+(IF(F51="gc2",VLOOKUP(F51,'Appendix 3 Rules'!A$34:$O42,15)))+(IF(F51="gc3",VLOOKUP(F51,'Appendix 3 Rules'!A$34:$O42,15)))+(IF(F51="gr1",VLOOKUP(F51,'Appendix 3 Rules'!A$34:$O42,15)))+(IF(F51="gr2",VLOOKUP(F51,'Appendix 3 Rules'!A$34:$O42,15)))+(IF(F51="gr3",VLOOKUP(F51,'Appendix 3 Rules'!A$34:$O42,15)))+(IF(F51="h1",VLOOKUP(F51,'Appendix 3 Rules'!A$34:$O42,15)))+(IF(F51="h2",VLOOKUP(F51,'Appendix 3 Rules'!A$34:$O42,15)))+(IF(F51="h3",VLOOKUP(F51,'Appendix 3 Rules'!A$34:$O42,15)))+(IF(F51="i1",VLOOKUP(F51,'Appendix 3 Rules'!A$34:$O42,15)))+(IF(F51="i2",VLOOKUP(F51,'Appendix 3 Rules'!A$34:$O42,15)))+(IF(F51="j1",VLOOKUP(F51,'Appendix 3 Rules'!A$34:$O42,15)))+(IF(F51="j2",VLOOKUP(F51,'Appendix 3 Rules'!A$34:$O42,15)))+(IF(F51="k",VLOOKUP(F51,'Appendix 3 Rules'!A$34:$O42,15)))+(IF(F51="l1",VLOOKUP(F51,'Appendix 3 Rules'!A$34:$O42,15)))+(IF(F51="l2",VLOOKUP(F51,'Appendix 3 Rules'!A$34:$O42,15)))+(IF(F51="m1",VLOOKUP(F51,'Appendix 3 Rules'!A$34:$O42,15)))+(IF(F51="m2",VLOOKUP(F51,'Appendix 3 Rules'!A$34:$O42,15)))+(IF(F51="m3",VLOOKUP(F51,'Appendix 3 Rules'!A$34:$O42,15)))+(IF(F51="n",VLOOKUP(F51,'Appendix 3 Rules'!A$34:$O42,15)))+(IF(F51="o",VLOOKUP(F51,'Appendix 3 Rules'!A$34:$O42,15)))+(IF(F51="p",VLOOKUP(F51,'Appendix 3 Rules'!A$34:$O42,15)))+(IF(F51="q",VLOOKUP(F51,'Appendix 3 Rules'!A$34:$O42,15)))+(IF(F51="r",VLOOKUP(F51,'Appendix 3 Rules'!A$34:$O42,15)))+(IF(F51="s",VLOOKUP(F51,'Appendix 3 Rules'!A$34:$O42,15)))+(IF(F51="t",VLOOKUP(F51,'Appendix 3 Rules'!A$34:$O42,15)))+(IF(F51="u",VLOOKUP(F51,'Appendix 3 Rules'!A$34:$O42,15))))</f>
        <v/>
      </c>
      <c r="H51" s="80" t="str">
        <f>IF(F51="","",IF(OR(F51="d",F51="e",F51="gc1",F51="gc2",F51="gc3",F51="gr1",F51="gr2",F51="gr3",F51="h1",F51="h2",F51="h3",F51="i1",F51="i2",F51="j1",F51="j2",F51="k",F51="l1",F51="l2",F51="m1",F51="m2",F51="m3",F51="n",F51="o",F51="p",F51="q",F51="r",F51="s",F51="t",F51="u",F51="f"),MIN(G51,VLOOKUP(F51,'Appx 3 (Mass) Rules'!$A$1:$D$150,4,0)),MIN(G51,VLOOKUP(F51,'Appx 3 (Mass) Rules'!$A$1:$D$150,4,0),SUMPRODUCT(IF(I51="",0,INDEX('Appendix 3 Rules'!$B$2:$B$18,MATCH(F51,'Appendix 3 Rules'!$A$2:$A$17))))+(IF(K51="",0,INDEX('Appendix 3 Rules'!$C$2:$C$18,MATCH(F51,'Appendix 3 Rules'!$A$2:$A$17))))+(IF(M51="",0,INDEX('Appendix 3 Rules'!$D$2:$D$18,MATCH(F51,'Appendix 3 Rules'!$A$2:$A$17))))+(IF(O51="",0,INDEX('Appendix 3 Rules'!$E$2:$E$18,MATCH(F51,'Appendix 3 Rules'!$A$2:$A$17))))+(IF(Q51="",0,INDEX('Appendix 3 Rules'!$F$2:$F$18,MATCH(F51,'Appendix 3 Rules'!$A$2:$A$17))))+(IF(S51="",0,INDEX('Appendix 3 Rules'!$G$2:$G$18,MATCH(F51,'Appendix 3 Rules'!$A$2:$A$17))))+(IF(U51="",0,INDEX('Appendix 3 Rules'!$H$2:$H$18,MATCH(F51,'Appendix 3 Rules'!$A$2:$A$17))))+(IF(W51="",0,INDEX('Appendix 3 Rules'!$I$2:$I$18,MATCH(F51,'Appendix 3 Rules'!$A$2:$A$17))))+(IF(Y51="",0,INDEX('Appendix 3 Rules'!$J$2:$J$18,MATCH(F51,'Appendix 3 Rules'!$A$2:$A$17))))+(IF(AA51="",0,INDEX('Appendix 3 Rules'!$K$2:$K$18,MATCH(F51,'Appendix 3 Rules'!$A$2:$A$17))))+(IF(AC51="",0,INDEX('Appendix 3 Rules'!$L$2:$L$18,MATCH(F51,'Appendix 3 Rules'!$A$2:$A$17))))+(IF(AE51="",0,INDEX('Appendix 3 Rules'!$M$2:$M$18,MATCH(F51,'Appendix 3 Rules'!$A$2:$A$17))))+(IF(AG51="",0,INDEX('Appendix 3 Rules'!$N$2:$N$18,MATCH(F51,'Appendix 3 Rules'!$A$2:$A$17))))+(IF(F51="gc1",VLOOKUP(F51,'Appendix 3 Rules'!A$34:$O42,15)))+(IF(F51="gc2",VLOOKUP(F51,'Appendix 3 Rules'!A$34:$O42,15)))+(IF(F51="gc3",VLOOKUP(F51,'Appendix 3 Rules'!A$34:$O42,15)))+(IF(F51="gr1",VLOOKUP(F51,'Appendix 3 Rules'!A$34:$O42,15)))+(IF(F51="gr2",VLOOKUP(F51,'Appendix 3 Rules'!A$34:$O42,15)))+(IF(F51="gr3",VLOOKUP(F51,'Appendix 3 Rules'!A$34:$O42,15)))+(IF(F51="h1",VLOOKUP(F51,'Appendix 3 Rules'!A$34:$O42,15)))+(IF(F51="h2",VLOOKUP(F51,'Appendix 3 Rules'!A$34:$O42,15)))+(IF(F51="h3",VLOOKUP(F51,'Appendix 3 Rules'!A$34:$O42,15)))+(IF(F51="i1",VLOOKUP(F51,'Appendix 3 Rules'!A$34:$O42,15)))+(IF(F51="i2",VLOOKUP(F51,'Appendix 3 Rules'!A$34:$O42,15)))+(IF(F51="j1",VLOOKUP(F51,'Appendix 3 Rules'!A$34:$O42,15)))+(IF(F51="j2",VLOOKUP(F51,'Appendix 3 Rules'!A$34:$O42,15)))+(IF(F51="k",VLOOKUP(F51,'Appendix 3 Rules'!A$34:$O42,15)))+(IF(F51="l1",VLOOKUP(F51,'Appendix 3 Rules'!A$34:$O42,15)))+(IF(F51="l2",VLOOKUP(F51,'Appendix 3 Rules'!A$34:$O42,15)))+(IF(F51="m1",VLOOKUP(F51,'Appendix 3 Rules'!A$34:$O42,15)))+(IF(F51="m2",VLOOKUP(F51,'Appendix 3 Rules'!A$34:$O42,15)))+(IF(F51="m3",VLOOKUP(F51,'Appendix 3 Rules'!A$34:$O42,15)))+(IF(F51="n",VLOOKUP(F51,'Appendix 3 Rules'!A$34:$O42,15)))+(IF(F51="o",VLOOKUP(F51,'Appendix 3 Rules'!A$34:$O42,15)))+(IF(F51="p",VLOOKUP(F51,'Appendix 3 Rules'!A$34:$O42,15)))+(IF(F51="q",VLOOKUP(F51,'Appendix 3 Rules'!A$34:$O42,15)))+(IF(F51="r",VLOOKUP(F51,'Appendix 3 Rules'!A$34:$O42,15)))+(IF(F51="s",VLOOKUP(F51,'Appendix 3 Rules'!A$34:$O42,15)))+(IF(F51="t",VLOOKUP(F51,'Appendix 3 Rules'!A$34:$O42,15)))+(IF(F51="u",VLOOKUP(F51,'Appendix 3 Rules'!A$34:$O42,15))))))</f>
        <v/>
      </c>
      <c r="I51" s="12"/>
      <c r="J51" s="13"/>
      <c r="K51" s="12"/>
      <c r="L51" s="13"/>
      <c r="M51" s="12"/>
      <c r="N51" s="13"/>
      <c r="O51" s="12"/>
      <c r="P51" s="13"/>
      <c r="Q51" s="12"/>
      <c r="R51" s="13"/>
      <c r="S51" s="12"/>
      <c r="T51" s="13"/>
      <c r="U51" s="12"/>
      <c r="V51" s="13"/>
      <c r="W51" s="12"/>
      <c r="X51" s="13"/>
      <c r="Y51" s="12"/>
      <c r="Z51" s="13"/>
      <c r="AA51" s="12"/>
      <c r="AB51" s="13"/>
      <c r="AC51" s="8"/>
      <c r="AD51" s="13"/>
      <c r="AE51" s="8"/>
      <c r="AF51" s="13"/>
      <c r="AG51" s="8"/>
      <c r="AH51" s="13"/>
      <c r="AI51" s="60"/>
      <c r="AK51" s="13" t="str">
        <f>IF(AND(F51&lt;&gt;"f",M51&lt;&gt;""),VLOOKUP(F51,'Appendix 3 Rules'!$A$1:$O$34,4,FALSE),"")</f>
        <v/>
      </c>
      <c r="AL51" s="13" t="str">
        <f>IF(Q51="","",VLOOKUP(F51,'Appendix 3 Rules'!$A$1:$N$34,6,FALSE))</f>
        <v/>
      </c>
      <c r="AM51" s="13" t="str">
        <f>IF(AND(F51="f",U51&lt;&gt;""),VLOOKUP(F51,'Appendix 3 Rules'!$A$1:$N$34,8,FALSE),"")</f>
        <v/>
      </c>
    </row>
    <row r="52" spans="1:39" ht="18" customHeight="1" x14ac:dyDescent="0.2">
      <c r="A52" s="81"/>
      <c r="B52" s="78"/>
      <c r="C52" s="9"/>
      <c r="D52" s="10"/>
      <c r="E52" s="9"/>
      <c r="F52" s="8"/>
      <c r="G52" s="20" t="str">
        <f>IF(F52="","",SUMPRODUCT(IF(I52="",0,INDEX('Appendix 3 Rules'!$B$2:$B$18,MATCH(F52,'Appendix 3 Rules'!$A$2:$A$17))))+(IF(K52="",0,INDEX('Appendix 3 Rules'!$C$2:$C$18,MATCH(F52,'Appendix 3 Rules'!$A$2:$A$17))))+(IF(M52="",0,INDEX('Appendix 3 Rules'!$D$2:$D$18,MATCH(F52,'Appendix 3 Rules'!$A$2:$A$17))))+(IF(O52="",0,INDEX('Appendix 3 Rules'!$E$2:$E$18,MATCH(F52,'Appendix 3 Rules'!$A$2:$A$17))))+(IF(Q52="",0,INDEX('Appendix 3 Rules'!$F$2:$F$18,MATCH(F52,'Appendix 3 Rules'!$A$2:$A$17))))+(IF(S52="",0,INDEX('Appendix 3 Rules'!$G$2:$G$18,MATCH(F52,'Appendix 3 Rules'!$A$2:$A$17))))+(IF(U52="",0,INDEX('Appendix 3 Rules'!$H$2:$H$18,MATCH(F52,'Appendix 3 Rules'!$A$2:$A$17))))+(IF(W52="",0,INDEX('Appendix 3 Rules'!$I$2:$I$18,MATCH(F52,'Appendix 3 Rules'!$A$2:$A$17))))+(IF(Y52="",0,INDEX('Appendix 3 Rules'!$J$2:$J$18,MATCH(F52,'Appendix 3 Rules'!$A$2:$A$17))))+(IF(AA52="",0,INDEX('Appendix 3 Rules'!$K$2:$K$18,MATCH(F52,'Appendix 3 Rules'!$A$2:$A$17))))+(IF(AC52="",0,INDEX('Appendix 3 Rules'!$L$2:$L$18,MATCH(F52,'Appendix 3 Rules'!$A$2:$A$17))))+(IF(AE52="",0,INDEX('Appendix 3 Rules'!$M$2:$M$18,MATCH(F52,'Appendix 3 Rules'!$A$2:$A$17))))+(IF(AG52="",0,INDEX('Appendix 3 Rules'!$N$2:$N$18,MATCH(F52,'Appendix 3 Rules'!$A$2:$A$17))))+(IF(F52="gc1",VLOOKUP(F52,'Appendix 3 Rules'!A$34:$O43,15)))+(IF(F52="gc2",VLOOKUP(F52,'Appendix 3 Rules'!A$34:$O43,15)))+(IF(F52="gc3",VLOOKUP(F52,'Appendix 3 Rules'!A$34:$O43,15)))+(IF(F52="gr1",VLOOKUP(F52,'Appendix 3 Rules'!A$34:$O43,15)))+(IF(F52="gr2",VLOOKUP(F52,'Appendix 3 Rules'!A$34:$O43,15)))+(IF(F52="gr3",VLOOKUP(F52,'Appendix 3 Rules'!A$34:$O43,15)))+(IF(F52="h1",VLOOKUP(F52,'Appendix 3 Rules'!A$34:$O43,15)))+(IF(F52="h2",VLOOKUP(F52,'Appendix 3 Rules'!A$34:$O43,15)))+(IF(F52="h3",VLOOKUP(F52,'Appendix 3 Rules'!A$34:$O43,15)))+(IF(F52="i1",VLOOKUP(F52,'Appendix 3 Rules'!A$34:$O43,15)))+(IF(F52="i2",VLOOKUP(F52,'Appendix 3 Rules'!A$34:$O43,15)))+(IF(F52="j1",VLOOKUP(F52,'Appendix 3 Rules'!A$34:$O43,15)))+(IF(F52="j2",VLOOKUP(F52,'Appendix 3 Rules'!A$34:$O43,15)))+(IF(F52="k",VLOOKUP(F52,'Appendix 3 Rules'!A$34:$O43,15)))+(IF(F52="l1",VLOOKUP(F52,'Appendix 3 Rules'!A$34:$O43,15)))+(IF(F52="l2",VLOOKUP(F52,'Appendix 3 Rules'!A$34:$O43,15)))+(IF(F52="m1",VLOOKUP(F52,'Appendix 3 Rules'!A$34:$O43,15)))+(IF(F52="m2",VLOOKUP(F52,'Appendix 3 Rules'!A$34:$O43,15)))+(IF(F52="m3",VLOOKUP(F52,'Appendix 3 Rules'!A$34:$O43,15)))+(IF(F52="n",VLOOKUP(F52,'Appendix 3 Rules'!A$34:$O43,15)))+(IF(F52="o",VLOOKUP(F52,'Appendix 3 Rules'!A$34:$O43,15)))+(IF(F52="p",VLOOKUP(F52,'Appendix 3 Rules'!A$34:$O43,15)))+(IF(F52="q",VLOOKUP(F52,'Appendix 3 Rules'!A$34:$O43,15)))+(IF(F52="r",VLOOKUP(F52,'Appendix 3 Rules'!A$34:$O43,15)))+(IF(F52="s",VLOOKUP(F52,'Appendix 3 Rules'!A$34:$O43,15)))+(IF(F52="t",VLOOKUP(F52,'Appendix 3 Rules'!A$34:$O43,15)))+(IF(F52="u",VLOOKUP(F52,'Appendix 3 Rules'!A$34:$O43,15))))</f>
        <v/>
      </c>
      <c r="H52" s="80" t="str">
        <f>IF(F52="","",IF(OR(F52="d",F52="e",F52="gc1",F52="gc2",F52="gc3",F52="gr1",F52="gr2",F52="gr3",F52="h1",F52="h2",F52="h3",F52="i1",F52="i2",F52="j1",F52="j2",F52="k",F52="l1",F52="l2",F52="m1",F52="m2",F52="m3",F52="n",F52="o",F52="p",F52="q",F52="r",F52="s",F52="t",F52="u",F52="f"),MIN(G52,VLOOKUP(F52,'Appx 3 (Mass) Rules'!$A$1:$D$150,4,0)),MIN(G52,VLOOKUP(F52,'Appx 3 (Mass) Rules'!$A$1:$D$150,4,0),SUMPRODUCT(IF(I52="",0,INDEX('Appendix 3 Rules'!$B$2:$B$18,MATCH(F52,'Appendix 3 Rules'!$A$2:$A$17))))+(IF(K52="",0,INDEX('Appendix 3 Rules'!$C$2:$C$18,MATCH(F52,'Appendix 3 Rules'!$A$2:$A$17))))+(IF(M52="",0,INDEX('Appendix 3 Rules'!$D$2:$D$18,MATCH(F52,'Appendix 3 Rules'!$A$2:$A$17))))+(IF(O52="",0,INDEX('Appendix 3 Rules'!$E$2:$E$18,MATCH(F52,'Appendix 3 Rules'!$A$2:$A$17))))+(IF(Q52="",0,INDEX('Appendix 3 Rules'!$F$2:$F$18,MATCH(F52,'Appendix 3 Rules'!$A$2:$A$17))))+(IF(S52="",0,INDEX('Appendix 3 Rules'!$G$2:$G$18,MATCH(F52,'Appendix 3 Rules'!$A$2:$A$17))))+(IF(U52="",0,INDEX('Appendix 3 Rules'!$H$2:$H$18,MATCH(F52,'Appendix 3 Rules'!$A$2:$A$17))))+(IF(W52="",0,INDEX('Appendix 3 Rules'!$I$2:$I$18,MATCH(F52,'Appendix 3 Rules'!$A$2:$A$17))))+(IF(Y52="",0,INDEX('Appendix 3 Rules'!$J$2:$J$18,MATCH(F52,'Appendix 3 Rules'!$A$2:$A$17))))+(IF(AA52="",0,INDEX('Appendix 3 Rules'!$K$2:$K$18,MATCH(F52,'Appendix 3 Rules'!$A$2:$A$17))))+(IF(AC52="",0,INDEX('Appendix 3 Rules'!$L$2:$L$18,MATCH(F52,'Appendix 3 Rules'!$A$2:$A$17))))+(IF(AE52="",0,INDEX('Appendix 3 Rules'!$M$2:$M$18,MATCH(F52,'Appendix 3 Rules'!$A$2:$A$17))))+(IF(AG52="",0,INDEX('Appendix 3 Rules'!$N$2:$N$18,MATCH(F52,'Appendix 3 Rules'!$A$2:$A$17))))+(IF(F52="gc1",VLOOKUP(F52,'Appendix 3 Rules'!A$34:$O43,15)))+(IF(F52="gc2",VLOOKUP(F52,'Appendix 3 Rules'!A$34:$O43,15)))+(IF(F52="gc3",VLOOKUP(F52,'Appendix 3 Rules'!A$34:$O43,15)))+(IF(F52="gr1",VLOOKUP(F52,'Appendix 3 Rules'!A$34:$O43,15)))+(IF(F52="gr2",VLOOKUP(F52,'Appendix 3 Rules'!A$34:$O43,15)))+(IF(F52="gr3",VLOOKUP(F52,'Appendix 3 Rules'!A$34:$O43,15)))+(IF(F52="h1",VLOOKUP(F52,'Appendix 3 Rules'!A$34:$O43,15)))+(IF(F52="h2",VLOOKUP(F52,'Appendix 3 Rules'!A$34:$O43,15)))+(IF(F52="h3",VLOOKUP(F52,'Appendix 3 Rules'!A$34:$O43,15)))+(IF(F52="i1",VLOOKUP(F52,'Appendix 3 Rules'!A$34:$O43,15)))+(IF(F52="i2",VLOOKUP(F52,'Appendix 3 Rules'!A$34:$O43,15)))+(IF(F52="j1",VLOOKUP(F52,'Appendix 3 Rules'!A$34:$O43,15)))+(IF(F52="j2",VLOOKUP(F52,'Appendix 3 Rules'!A$34:$O43,15)))+(IF(F52="k",VLOOKUP(F52,'Appendix 3 Rules'!A$34:$O43,15)))+(IF(F52="l1",VLOOKUP(F52,'Appendix 3 Rules'!A$34:$O43,15)))+(IF(F52="l2",VLOOKUP(F52,'Appendix 3 Rules'!A$34:$O43,15)))+(IF(F52="m1",VLOOKUP(F52,'Appendix 3 Rules'!A$34:$O43,15)))+(IF(F52="m2",VLOOKUP(F52,'Appendix 3 Rules'!A$34:$O43,15)))+(IF(F52="m3",VLOOKUP(F52,'Appendix 3 Rules'!A$34:$O43,15)))+(IF(F52="n",VLOOKUP(F52,'Appendix 3 Rules'!A$34:$O43,15)))+(IF(F52="o",VLOOKUP(F52,'Appendix 3 Rules'!A$34:$O43,15)))+(IF(F52="p",VLOOKUP(F52,'Appendix 3 Rules'!A$34:$O43,15)))+(IF(F52="q",VLOOKUP(F52,'Appendix 3 Rules'!A$34:$O43,15)))+(IF(F52="r",VLOOKUP(F52,'Appendix 3 Rules'!A$34:$O43,15)))+(IF(F52="s",VLOOKUP(F52,'Appendix 3 Rules'!A$34:$O43,15)))+(IF(F52="t",VLOOKUP(F52,'Appendix 3 Rules'!A$34:$O43,15)))+(IF(F52="u",VLOOKUP(F52,'Appendix 3 Rules'!A$34:$O43,15))))))</f>
        <v/>
      </c>
      <c r="I52" s="11"/>
      <c r="J52" s="14"/>
      <c r="K52" s="11"/>
      <c r="L52" s="14"/>
      <c r="M52" s="11"/>
      <c r="N52" s="14"/>
      <c r="O52" s="11"/>
      <c r="P52" s="14"/>
      <c r="Q52" s="11"/>
      <c r="R52" s="14"/>
      <c r="S52" s="76"/>
      <c r="T52" s="14"/>
      <c r="U52" s="11"/>
      <c r="V52" s="14"/>
      <c r="W52" s="11"/>
      <c r="X52" s="14"/>
      <c r="Y52" s="77"/>
      <c r="Z52" s="14"/>
      <c r="AA52" s="77"/>
      <c r="AB52" s="14"/>
      <c r="AC52" s="8"/>
      <c r="AD52" s="13"/>
      <c r="AE52" s="8"/>
      <c r="AF52" s="13"/>
      <c r="AG52" s="8"/>
      <c r="AH52" s="13"/>
      <c r="AI52" s="60"/>
      <c r="AK52" s="13" t="str">
        <f>IF(AND(F52&lt;&gt;"f",M52&lt;&gt;""),VLOOKUP(F52,'Appendix 3 Rules'!$A$1:$O$34,4,FALSE),"")</f>
        <v/>
      </c>
      <c r="AL52" s="13" t="str">
        <f>IF(Q52="","",VLOOKUP(F52,'Appendix 3 Rules'!$A$1:$N$34,6,FALSE))</f>
        <v/>
      </c>
      <c r="AM52" s="13" t="str">
        <f>IF(AND(F52="f",U52&lt;&gt;""),VLOOKUP(F52,'Appendix 3 Rules'!$A$1:$N$34,8,FALSE),"")</f>
        <v/>
      </c>
    </row>
    <row r="53" spans="1:39" ht="18" customHeight="1" x14ac:dyDescent="0.2">
      <c r="B53" s="78"/>
      <c r="C53" s="9"/>
      <c r="D53" s="10"/>
      <c r="E53" s="9"/>
      <c r="F53" s="8"/>
      <c r="G53" s="20" t="str">
        <f>IF(F53="","",SUMPRODUCT(IF(I53="",0,INDEX('Appendix 3 Rules'!$B$2:$B$18,MATCH(F53,'Appendix 3 Rules'!$A$2:$A$17))))+(IF(K53="",0,INDEX('Appendix 3 Rules'!$C$2:$C$18,MATCH(F53,'Appendix 3 Rules'!$A$2:$A$17))))+(IF(M53="",0,INDEX('Appendix 3 Rules'!$D$2:$D$18,MATCH(F53,'Appendix 3 Rules'!$A$2:$A$17))))+(IF(O53="",0,INDEX('Appendix 3 Rules'!$E$2:$E$18,MATCH(F53,'Appendix 3 Rules'!$A$2:$A$17))))+(IF(Q53="",0,INDEX('Appendix 3 Rules'!$F$2:$F$18,MATCH(F53,'Appendix 3 Rules'!$A$2:$A$17))))+(IF(S53="",0,INDEX('Appendix 3 Rules'!$G$2:$G$18,MATCH(F53,'Appendix 3 Rules'!$A$2:$A$17))))+(IF(U53="",0,INDEX('Appendix 3 Rules'!$H$2:$H$18,MATCH(F53,'Appendix 3 Rules'!$A$2:$A$17))))+(IF(W53="",0,INDEX('Appendix 3 Rules'!$I$2:$I$18,MATCH(F53,'Appendix 3 Rules'!$A$2:$A$17))))+(IF(Y53="",0,INDEX('Appendix 3 Rules'!$J$2:$J$18,MATCH(F53,'Appendix 3 Rules'!$A$2:$A$17))))+(IF(AA53="",0,INDEX('Appendix 3 Rules'!$K$2:$K$18,MATCH(F53,'Appendix 3 Rules'!$A$2:$A$17))))+(IF(AC53="",0,INDEX('Appendix 3 Rules'!$L$2:$L$18,MATCH(F53,'Appendix 3 Rules'!$A$2:$A$17))))+(IF(AE53="",0,INDEX('Appendix 3 Rules'!$M$2:$M$18,MATCH(F53,'Appendix 3 Rules'!$A$2:$A$17))))+(IF(AG53="",0,INDEX('Appendix 3 Rules'!$N$2:$N$18,MATCH(F53,'Appendix 3 Rules'!$A$2:$A$17))))+(IF(F53="gc1",VLOOKUP(F53,'Appendix 3 Rules'!A$34:$O44,15)))+(IF(F53="gc2",VLOOKUP(F53,'Appendix 3 Rules'!A$34:$O44,15)))+(IF(F53="gc3",VLOOKUP(F53,'Appendix 3 Rules'!A$34:$O44,15)))+(IF(F53="gr1",VLOOKUP(F53,'Appendix 3 Rules'!A$34:$O44,15)))+(IF(F53="gr2",VLOOKUP(F53,'Appendix 3 Rules'!A$34:$O44,15)))+(IF(F53="gr3",VLOOKUP(F53,'Appendix 3 Rules'!A$34:$O44,15)))+(IF(F53="h1",VLOOKUP(F53,'Appendix 3 Rules'!A$34:$O44,15)))+(IF(F53="h2",VLOOKUP(F53,'Appendix 3 Rules'!A$34:$O44,15)))+(IF(F53="h3",VLOOKUP(F53,'Appendix 3 Rules'!A$34:$O44,15)))+(IF(F53="i1",VLOOKUP(F53,'Appendix 3 Rules'!A$34:$O44,15)))+(IF(F53="i2",VLOOKUP(F53,'Appendix 3 Rules'!A$34:$O44,15)))+(IF(F53="j1",VLOOKUP(F53,'Appendix 3 Rules'!A$34:$O44,15)))+(IF(F53="j2",VLOOKUP(F53,'Appendix 3 Rules'!A$34:$O44,15)))+(IF(F53="k",VLOOKUP(F53,'Appendix 3 Rules'!A$34:$O44,15)))+(IF(F53="l1",VLOOKUP(F53,'Appendix 3 Rules'!A$34:$O44,15)))+(IF(F53="l2",VLOOKUP(F53,'Appendix 3 Rules'!A$34:$O44,15)))+(IF(F53="m1",VLOOKUP(F53,'Appendix 3 Rules'!A$34:$O44,15)))+(IF(F53="m2",VLOOKUP(F53,'Appendix 3 Rules'!A$34:$O44,15)))+(IF(F53="m3",VLOOKUP(F53,'Appendix 3 Rules'!A$34:$O44,15)))+(IF(F53="n",VLOOKUP(F53,'Appendix 3 Rules'!A$34:$O44,15)))+(IF(F53="o",VLOOKUP(F53,'Appendix 3 Rules'!A$34:$O44,15)))+(IF(F53="p",VLOOKUP(F53,'Appendix 3 Rules'!A$34:$O44,15)))+(IF(F53="q",VLOOKUP(F53,'Appendix 3 Rules'!A$34:$O44,15)))+(IF(F53="r",VLOOKUP(F53,'Appendix 3 Rules'!A$34:$O44,15)))+(IF(F53="s",VLOOKUP(F53,'Appendix 3 Rules'!A$34:$O44,15)))+(IF(F53="t",VLOOKUP(F53,'Appendix 3 Rules'!A$34:$O44,15)))+(IF(F53="u",VLOOKUP(F53,'Appendix 3 Rules'!A$34:$O44,15))))</f>
        <v/>
      </c>
      <c r="H53" s="80" t="str">
        <f>IF(F53="","",IF(OR(F53="d",F53="e",F53="gc1",F53="gc2",F53="gc3",F53="gr1",F53="gr2",F53="gr3",F53="h1",F53="h2",F53="h3",F53="i1",F53="i2",F53="j1",F53="j2",F53="k",F53="l1",F53="l2",F53="m1",F53="m2",F53="m3",F53="n",F53="o",F53="p",F53="q",F53="r",F53="s",F53="t",F53="u",F53="f"),MIN(G53,VLOOKUP(F53,'Appx 3 (Mass) Rules'!$A$1:$D$150,4,0)),MIN(G53,VLOOKUP(F53,'Appx 3 (Mass) Rules'!$A$1:$D$150,4,0),SUMPRODUCT(IF(I53="",0,INDEX('Appendix 3 Rules'!$B$2:$B$18,MATCH(F53,'Appendix 3 Rules'!$A$2:$A$17))))+(IF(K53="",0,INDEX('Appendix 3 Rules'!$C$2:$C$18,MATCH(F53,'Appendix 3 Rules'!$A$2:$A$17))))+(IF(M53="",0,INDEX('Appendix 3 Rules'!$D$2:$D$18,MATCH(F53,'Appendix 3 Rules'!$A$2:$A$17))))+(IF(O53="",0,INDEX('Appendix 3 Rules'!$E$2:$E$18,MATCH(F53,'Appendix 3 Rules'!$A$2:$A$17))))+(IF(Q53="",0,INDEX('Appendix 3 Rules'!$F$2:$F$18,MATCH(F53,'Appendix 3 Rules'!$A$2:$A$17))))+(IF(S53="",0,INDEX('Appendix 3 Rules'!$G$2:$G$18,MATCH(F53,'Appendix 3 Rules'!$A$2:$A$17))))+(IF(U53="",0,INDEX('Appendix 3 Rules'!$H$2:$H$18,MATCH(F53,'Appendix 3 Rules'!$A$2:$A$17))))+(IF(W53="",0,INDEX('Appendix 3 Rules'!$I$2:$I$18,MATCH(F53,'Appendix 3 Rules'!$A$2:$A$17))))+(IF(Y53="",0,INDEX('Appendix 3 Rules'!$J$2:$J$18,MATCH(F53,'Appendix 3 Rules'!$A$2:$A$17))))+(IF(AA53="",0,INDEX('Appendix 3 Rules'!$K$2:$K$18,MATCH(F53,'Appendix 3 Rules'!$A$2:$A$17))))+(IF(AC53="",0,INDEX('Appendix 3 Rules'!$L$2:$L$18,MATCH(F53,'Appendix 3 Rules'!$A$2:$A$17))))+(IF(AE53="",0,INDEX('Appendix 3 Rules'!$M$2:$M$18,MATCH(F53,'Appendix 3 Rules'!$A$2:$A$17))))+(IF(AG53="",0,INDEX('Appendix 3 Rules'!$N$2:$N$18,MATCH(F53,'Appendix 3 Rules'!$A$2:$A$17))))+(IF(F53="gc1",VLOOKUP(F53,'Appendix 3 Rules'!A$34:$O44,15)))+(IF(F53="gc2",VLOOKUP(F53,'Appendix 3 Rules'!A$34:$O44,15)))+(IF(F53="gc3",VLOOKUP(F53,'Appendix 3 Rules'!A$34:$O44,15)))+(IF(F53="gr1",VLOOKUP(F53,'Appendix 3 Rules'!A$34:$O44,15)))+(IF(F53="gr2",VLOOKUP(F53,'Appendix 3 Rules'!A$34:$O44,15)))+(IF(F53="gr3",VLOOKUP(F53,'Appendix 3 Rules'!A$34:$O44,15)))+(IF(F53="h1",VLOOKUP(F53,'Appendix 3 Rules'!A$34:$O44,15)))+(IF(F53="h2",VLOOKUP(F53,'Appendix 3 Rules'!A$34:$O44,15)))+(IF(F53="h3",VLOOKUP(F53,'Appendix 3 Rules'!A$34:$O44,15)))+(IF(F53="i1",VLOOKUP(F53,'Appendix 3 Rules'!A$34:$O44,15)))+(IF(F53="i2",VLOOKUP(F53,'Appendix 3 Rules'!A$34:$O44,15)))+(IF(F53="j1",VLOOKUP(F53,'Appendix 3 Rules'!A$34:$O44,15)))+(IF(F53="j2",VLOOKUP(F53,'Appendix 3 Rules'!A$34:$O44,15)))+(IF(F53="k",VLOOKUP(F53,'Appendix 3 Rules'!A$34:$O44,15)))+(IF(F53="l1",VLOOKUP(F53,'Appendix 3 Rules'!A$34:$O44,15)))+(IF(F53="l2",VLOOKUP(F53,'Appendix 3 Rules'!A$34:$O44,15)))+(IF(F53="m1",VLOOKUP(F53,'Appendix 3 Rules'!A$34:$O44,15)))+(IF(F53="m2",VLOOKUP(F53,'Appendix 3 Rules'!A$34:$O44,15)))+(IF(F53="m3",VLOOKUP(F53,'Appendix 3 Rules'!A$34:$O44,15)))+(IF(F53="n",VLOOKUP(F53,'Appendix 3 Rules'!A$34:$O44,15)))+(IF(F53="o",VLOOKUP(F53,'Appendix 3 Rules'!A$34:$O44,15)))+(IF(F53="p",VLOOKUP(F53,'Appendix 3 Rules'!A$34:$O44,15)))+(IF(F53="q",VLOOKUP(F53,'Appendix 3 Rules'!A$34:$O44,15)))+(IF(F53="r",VLOOKUP(F53,'Appendix 3 Rules'!A$34:$O44,15)))+(IF(F53="s",VLOOKUP(F53,'Appendix 3 Rules'!A$34:$O44,15)))+(IF(F53="t",VLOOKUP(F53,'Appendix 3 Rules'!A$34:$O44,15)))+(IF(F53="u",VLOOKUP(F53,'Appendix 3 Rules'!A$34:$O44,15))))))</f>
        <v/>
      </c>
      <c r="I53" s="12"/>
      <c r="J53" s="13"/>
      <c r="K53" s="12"/>
      <c r="L53" s="13"/>
      <c r="M53" s="12"/>
      <c r="N53" s="13"/>
      <c r="O53" s="12"/>
      <c r="P53" s="13"/>
      <c r="Q53" s="12"/>
      <c r="R53" s="13"/>
      <c r="S53" s="12"/>
      <c r="T53" s="13"/>
      <c r="U53" s="12"/>
      <c r="V53" s="13"/>
      <c r="W53" s="12"/>
      <c r="X53" s="13"/>
      <c r="Y53" s="12"/>
      <c r="Z53" s="13"/>
      <c r="AA53" s="12"/>
      <c r="AB53" s="13"/>
      <c r="AC53" s="8"/>
      <c r="AD53" s="13"/>
      <c r="AE53" s="8"/>
      <c r="AF53" s="13"/>
      <c r="AG53" s="8"/>
      <c r="AH53" s="13"/>
      <c r="AI53" s="60"/>
      <c r="AK53" s="13" t="str">
        <f>IF(AND(F53&lt;&gt;"f",M53&lt;&gt;""),VLOOKUP(F53,'Appendix 3 Rules'!$A$1:$O$34,4,FALSE),"")</f>
        <v/>
      </c>
      <c r="AL53" s="13" t="str">
        <f>IF(Q53="","",VLOOKUP(F53,'Appendix 3 Rules'!$A$1:$N$34,6,FALSE))</f>
        <v/>
      </c>
      <c r="AM53" s="13" t="str">
        <f>IF(AND(F53="f",U53&lt;&gt;""),VLOOKUP(F53,'Appendix 3 Rules'!$A$1:$N$34,8,FALSE),"")</f>
        <v/>
      </c>
    </row>
    <row r="54" spans="1:39" ht="18" customHeight="1" x14ac:dyDescent="0.2">
      <c r="B54" s="78"/>
      <c r="C54" s="9"/>
      <c r="D54" s="10"/>
      <c r="E54" s="9"/>
      <c r="F54" s="8"/>
      <c r="G54" s="20" t="str">
        <f>IF(F54="","",SUMPRODUCT(IF(I54="",0,INDEX('Appendix 3 Rules'!$B$2:$B$18,MATCH(F54,'Appendix 3 Rules'!$A$2:$A$17))))+(IF(K54="",0,INDEX('Appendix 3 Rules'!$C$2:$C$18,MATCH(F54,'Appendix 3 Rules'!$A$2:$A$17))))+(IF(M54="",0,INDEX('Appendix 3 Rules'!$D$2:$D$18,MATCH(F54,'Appendix 3 Rules'!$A$2:$A$17))))+(IF(O54="",0,INDEX('Appendix 3 Rules'!$E$2:$E$18,MATCH(F54,'Appendix 3 Rules'!$A$2:$A$17))))+(IF(Q54="",0,INDEX('Appendix 3 Rules'!$F$2:$F$18,MATCH(F54,'Appendix 3 Rules'!$A$2:$A$17))))+(IF(S54="",0,INDEX('Appendix 3 Rules'!$G$2:$G$18,MATCH(F54,'Appendix 3 Rules'!$A$2:$A$17))))+(IF(U54="",0,INDEX('Appendix 3 Rules'!$H$2:$H$18,MATCH(F54,'Appendix 3 Rules'!$A$2:$A$17))))+(IF(W54="",0,INDEX('Appendix 3 Rules'!$I$2:$I$18,MATCH(F54,'Appendix 3 Rules'!$A$2:$A$17))))+(IF(Y54="",0,INDEX('Appendix 3 Rules'!$J$2:$J$18,MATCH(F54,'Appendix 3 Rules'!$A$2:$A$17))))+(IF(AA54="",0,INDEX('Appendix 3 Rules'!$K$2:$K$18,MATCH(F54,'Appendix 3 Rules'!$A$2:$A$17))))+(IF(AC54="",0,INDEX('Appendix 3 Rules'!$L$2:$L$18,MATCH(F54,'Appendix 3 Rules'!$A$2:$A$17))))+(IF(AE54="",0,INDEX('Appendix 3 Rules'!$M$2:$M$18,MATCH(F54,'Appendix 3 Rules'!$A$2:$A$17))))+(IF(AG54="",0,INDEX('Appendix 3 Rules'!$N$2:$N$18,MATCH(F54,'Appendix 3 Rules'!$A$2:$A$17))))+(IF(F54="gc1",VLOOKUP(F54,'Appendix 3 Rules'!A$34:$O45,15)))+(IF(F54="gc2",VLOOKUP(F54,'Appendix 3 Rules'!A$34:$O45,15)))+(IF(F54="gc3",VLOOKUP(F54,'Appendix 3 Rules'!A$34:$O45,15)))+(IF(F54="gr1",VLOOKUP(F54,'Appendix 3 Rules'!A$34:$O45,15)))+(IF(F54="gr2",VLOOKUP(F54,'Appendix 3 Rules'!A$34:$O45,15)))+(IF(F54="gr3",VLOOKUP(F54,'Appendix 3 Rules'!A$34:$O45,15)))+(IF(F54="h1",VLOOKUP(F54,'Appendix 3 Rules'!A$34:$O45,15)))+(IF(F54="h2",VLOOKUP(F54,'Appendix 3 Rules'!A$34:$O45,15)))+(IF(F54="h3",VLOOKUP(F54,'Appendix 3 Rules'!A$34:$O45,15)))+(IF(F54="i1",VLOOKUP(F54,'Appendix 3 Rules'!A$34:$O45,15)))+(IF(F54="i2",VLOOKUP(F54,'Appendix 3 Rules'!A$34:$O45,15)))+(IF(F54="j1",VLOOKUP(F54,'Appendix 3 Rules'!A$34:$O45,15)))+(IF(F54="j2",VLOOKUP(F54,'Appendix 3 Rules'!A$34:$O45,15)))+(IF(F54="k",VLOOKUP(F54,'Appendix 3 Rules'!A$34:$O45,15)))+(IF(F54="l1",VLOOKUP(F54,'Appendix 3 Rules'!A$34:$O45,15)))+(IF(F54="l2",VLOOKUP(F54,'Appendix 3 Rules'!A$34:$O45,15)))+(IF(F54="m1",VLOOKUP(F54,'Appendix 3 Rules'!A$34:$O45,15)))+(IF(F54="m2",VLOOKUP(F54,'Appendix 3 Rules'!A$34:$O45,15)))+(IF(F54="m3",VLOOKUP(F54,'Appendix 3 Rules'!A$34:$O45,15)))+(IF(F54="n",VLOOKUP(F54,'Appendix 3 Rules'!A$34:$O45,15)))+(IF(F54="o",VLOOKUP(F54,'Appendix 3 Rules'!A$34:$O45,15)))+(IF(F54="p",VLOOKUP(F54,'Appendix 3 Rules'!A$34:$O45,15)))+(IF(F54="q",VLOOKUP(F54,'Appendix 3 Rules'!A$34:$O45,15)))+(IF(F54="r",VLOOKUP(F54,'Appendix 3 Rules'!A$34:$O45,15)))+(IF(F54="s",VLOOKUP(F54,'Appendix 3 Rules'!A$34:$O45,15)))+(IF(F54="t",VLOOKUP(F54,'Appendix 3 Rules'!A$34:$O45,15)))+(IF(F54="u",VLOOKUP(F54,'Appendix 3 Rules'!A$34:$O45,15))))</f>
        <v/>
      </c>
      <c r="H54" s="80" t="str">
        <f>IF(F54="","",IF(OR(F54="d",F54="e",F54="gc1",F54="gc2",F54="gc3",F54="gr1",F54="gr2",F54="gr3",F54="h1",F54="h2",F54="h3",F54="i1",F54="i2",F54="j1",F54="j2",F54="k",F54="l1",F54="l2",F54="m1",F54="m2",F54="m3",F54="n",F54="o",F54="p",F54="q",F54="r",F54="s",F54="t",F54="u",F54="f"),MIN(G54,VLOOKUP(F54,'Appx 3 (Mass) Rules'!$A$1:$D$150,4,0)),MIN(G54,VLOOKUP(F54,'Appx 3 (Mass) Rules'!$A$1:$D$150,4,0),SUMPRODUCT(IF(I54="",0,INDEX('Appendix 3 Rules'!$B$2:$B$18,MATCH(F54,'Appendix 3 Rules'!$A$2:$A$17))))+(IF(K54="",0,INDEX('Appendix 3 Rules'!$C$2:$C$18,MATCH(F54,'Appendix 3 Rules'!$A$2:$A$17))))+(IF(M54="",0,INDEX('Appendix 3 Rules'!$D$2:$D$18,MATCH(F54,'Appendix 3 Rules'!$A$2:$A$17))))+(IF(O54="",0,INDEX('Appendix 3 Rules'!$E$2:$E$18,MATCH(F54,'Appendix 3 Rules'!$A$2:$A$17))))+(IF(Q54="",0,INDEX('Appendix 3 Rules'!$F$2:$F$18,MATCH(F54,'Appendix 3 Rules'!$A$2:$A$17))))+(IF(S54="",0,INDEX('Appendix 3 Rules'!$G$2:$G$18,MATCH(F54,'Appendix 3 Rules'!$A$2:$A$17))))+(IF(U54="",0,INDEX('Appendix 3 Rules'!$H$2:$H$18,MATCH(F54,'Appendix 3 Rules'!$A$2:$A$17))))+(IF(W54="",0,INDEX('Appendix 3 Rules'!$I$2:$I$18,MATCH(F54,'Appendix 3 Rules'!$A$2:$A$17))))+(IF(Y54="",0,INDEX('Appendix 3 Rules'!$J$2:$J$18,MATCH(F54,'Appendix 3 Rules'!$A$2:$A$17))))+(IF(AA54="",0,INDEX('Appendix 3 Rules'!$K$2:$K$18,MATCH(F54,'Appendix 3 Rules'!$A$2:$A$17))))+(IF(AC54="",0,INDEX('Appendix 3 Rules'!$L$2:$L$18,MATCH(F54,'Appendix 3 Rules'!$A$2:$A$17))))+(IF(AE54="",0,INDEX('Appendix 3 Rules'!$M$2:$M$18,MATCH(F54,'Appendix 3 Rules'!$A$2:$A$17))))+(IF(AG54="",0,INDEX('Appendix 3 Rules'!$N$2:$N$18,MATCH(F54,'Appendix 3 Rules'!$A$2:$A$17))))+(IF(F54="gc1",VLOOKUP(F54,'Appendix 3 Rules'!A$34:$O45,15)))+(IF(F54="gc2",VLOOKUP(F54,'Appendix 3 Rules'!A$34:$O45,15)))+(IF(F54="gc3",VLOOKUP(F54,'Appendix 3 Rules'!A$34:$O45,15)))+(IF(F54="gr1",VLOOKUP(F54,'Appendix 3 Rules'!A$34:$O45,15)))+(IF(F54="gr2",VLOOKUP(F54,'Appendix 3 Rules'!A$34:$O45,15)))+(IF(F54="gr3",VLOOKUP(F54,'Appendix 3 Rules'!A$34:$O45,15)))+(IF(F54="h1",VLOOKUP(F54,'Appendix 3 Rules'!A$34:$O45,15)))+(IF(F54="h2",VLOOKUP(F54,'Appendix 3 Rules'!A$34:$O45,15)))+(IF(F54="h3",VLOOKUP(F54,'Appendix 3 Rules'!A$34:$O45,15)))+(IF(F54="i1",VLOOKUP(F54,'Appendix 3 Rules'!A$34:$O45,15)))+(IF(F54="i2",VLOOKUP(F54,'Appendix 3 Rules'!A$34:$O45,15)))+(IF(F54="j1",VLOOKUP(F54,'Appendix 3 Rules'!A$34:$O45,15)))+(IF(F54="j2",VLOOKUP(F54,'Appendix 3 Rules'!A$34:$O45,15)))+(IF(F54="k",VLOOKUP(F54,'Appendix 3 Rules'!A$34:$O45,15)))+(IF(F54="l1",VLOOKUP(F54,'Appendix 3 Rules'!A$34:$O45,15)))+(IF(F54="l2",VLOOKUP(F54,'Appendix 3 Rules'!A$34:$O45,15)))+(IF(F54="m1",VLOOKUP(F54,'Appendix 3 Rules'!A$34:$O45,15)))+(IF(F54="m2",VLOOKUP(F54,'Appendix 3 Rules'!A$34:$O45,15)))+(IF(F54="m3",VLOOKUP(F54,'Appendix 3 Rules'!A$34:$O45,15)))+(IF(F54="n",VLOOKUP(F54,'Appendix 3 Rules'!A$34:$O45,15)))+(IF(F54="o",VLOOKUP(F54,'Appendix 3 Rules'!A$34:$O45,15)))+(IF(F54="p",VLOOKUP(F54,'Appendix 3 Rules'!A$34:$O45,15)))+(IF(F54="q",VLOOKUP(F54,'Appendix 3 Rules'!A$34:$O45,15)))+(IF(F54="r",VLOOKUP(F54,'Appendix 3 Rules'!A$34:$O45,15)))+(IF(F54="s",VLOOKUP(F54,'Appendix 3 Rules'!A$34:$O45,15)))+(IF(F54="t",VLOOKUP(F54,'Appendix 3 Rules'!A$34:$O45,15)))+(IF(F54="u",VLOOKUP(F54,'Appendix 3 Rules'!A$34:$O45,15))))))</f>
        <v/>
      </c>
      <c r="I54" s="11"/>
      <c r="J54" s="14"/>
      <c r="K54" s="11"/>
      <c r="L54" s="14"/>
      <c r="M54" s="11"/>
      <c r="N54" s="14"/>
      <c r="O54" s="11"/>
      <c r="P54" s="14"/>
      <c r="Q54" s="11"/>
      <c r="R54" s="14"/>
      <c r="S54" s="76"/>
      <c r="T54" s="14"/>
      <c r="U54" s="11"/>
      <c r="V54" s="14"/>
      <c r="W54" s="11"/>
      <c r="X54" s="14"/>
      <c r="Y54" s="77"/>
      <c r="Z54" s="14"/>
      <c r="AA54" s="77"/>
      <c r="AB54" s="14"/>
      <c r="AC54" s="8"/>
      <c r="AD54" s="13"/>
      <c r="AE54" s="8"/>
      <c r="AF54" s="13"/>
      <c r="AG54" s="8"/>
      <c r="AH54" s="13"/>
      <c r="AI54" s="60"/>
      <c r="AK54" s="13" t="str">
        <f>IF(AND(F54&lt;&gt;"f",M54&lt;&gt;""),VLOOKUP(F54,'Appendix 3 Rules'!$A$1:$O$34,4,FALSE),"")</f>
        <v/>
      </c>
      <c r="AL54" s="13" t="str">
        <f>IF(Q54="","",VLOOKUP(F54,'Appendix 3 Rules'!$A$1:$N$34,6,FALSE))</f>
        <v/>
      </c>
      <c r="AM54" s="13" t="str">
        <f>IF(AND(F54="f",U54&lt;&gt;""),VLOOKUP(F54,'Appendix 3 Rules'!$A$1:$N$34,8,FALSE),"")</f>
        <v/>
      </c>
    </row>
    <row r="55" spans="1:39" ht="18" customHeight="1" x14ac:dyDescent="0.2">
      <c r="B55" s="78"/>
      <c r="C55" s="9"/>
      <c r="D55" s="10"/>
      <c r="E55" s="9"/>
      <c r="F55" s="8"/>
      <c r="G55" s="20" t="str">
        <f>IF(F55="","",SUMPRODUCT(IF(I55="",0,INDEX('Appendix 3 Rules'!$B$2:$B$18,MATCH(F55,'Appendix 3 Rules'!$A$2:$A$17))))+(IF(K55="",0,INDEX('Appendix 3 Rules'!$C$2:$C$18,MATCH(F55,'Appendix 3 Rules'!$A$2:$A$17))))+(IF(M55="",0,INDEX('Appendix 3 Rules'!$D$2:$D$18,MATCH(F55,'Appendix 3 Rules'!$A$2:$A$17))))+(IF(O55="",0,INDEX('Appendix 3 Rules'!$E$2:$E$18,MATCH(F55,'Appendix 3 Rules'!$A$2:$A$17))))+(IF(Q55="",0,INDEX('Appendix 3 Rules'!$F$2:$F$18,MATCH(F55,'Appendix 3 Rules'!$A$2:$A$17))))+(IF(S55="",0,INDEX('Appendix 3 Rules'!$G$2:$G$18,MATCH(F55,'Appendix 3 Rules'!$A$2:$A$17))))+(IF(U55="",0,INDEX('Appendix 3 Rules'!$H$2:$H$18,MATCH(F55,'Appendix 3 Rules'!$A$2:$A$17))))+(IF(W55="",0,INDEX('Appendix 3 Rules'!$I$2:$I$18,MATCH(F55,'Appendix 3 Rules'!$A$2:$A$17))))+(IF(Y55="",0,INDEX('Appendix 3 Rules'!$J$2:$J$18,MATCH(F55,'Appendix 3 Rules'!$A$2:$A$17))))+(IF(AA55="",0,INDEX('Appendix 3 Rules'!$K$2:$K$18,MATCH(F55,'Appendix 3 Rules'!$A$2:$A$17))))+(IF(AC55="",0,INDEX('Appendix 3 Rules'!$L$2:$L$18,MATCH(F55,'Appendix 3 Rules'!$A$2:$A$17))))+(IF(AE55="",0,INDEX('Appendix 3 Rules'!$M$2:$M$18,MATCH(F55,'Appendix 3 Rules'!$A$2:$A$17))))+(IF(AG55="",0,INDEX('Appendix 3 Rules'!$N$2:$N$18,MATCH(F55,'Appendix 3 Rules'!$A$2:$A$17))))+(IF(F55="gc1",VLOOKUP(F55,'Appendix 3 Rules'!A$34:$O46,15)))+(IF(F55="gc2",VLOOKUP(F55,'Appendix 3 Rules'!A$34:$O46,15)))+(IF(F55="gc3",VLOOKUP(F55,'Appendix 3 Rules'!A$34:$O46,15)))+(IF(F55="gr1",VLOOKUP(F55,'Appendix 3 Rules'!A$34:$O46,15)))+(IF(F55="gr2",VLOOKUP(F55,'Appendix 3 Rules'!A$34:$O46,15)))+(IF(F55="gr3",VLOOKUP(F55,'Appendix 3 Rules'!A$34:$O46,15)))+(IF(F55="h1",VLOOKUP(F55,'Appendix 3 Rules'!A$34:$O46,15)))+(IF(F55="h2",VLOOKUP(F55,'Appendix 3 Rules'!A$34:$O46,15)))+(IF(F55="h3",VLOOKUP(F55,'Appendix 3 Rules'!A$34:$O46,15)))+(IF(F55="i1",VLOOKUP(F55,'Appendix 3 Rules'!A$34:$O46,15)))+(IF(F55="i2",VLOOKUP(F55,'Appendix 3 Rules'!A$34:$O46,15)))+(IF(F55="j1",VLOOKUP(F55,'Appendix 3 Rules'!A$34:$O46,15)))+(IF(F55="j2",VLOOKUP(F55,'Appendix 3 Rules'!A$34:$O46,15)))+(IF(F55="k",VLOOKUP(F55,'Appendix 3 Rules'!A$34:$O46,15)))+(IF(F55="l1",VLOOKUP(F55,'Appendix 3 Rules'!A$34:$O46,15)))+(IF(F55="l2",VLOOKUP(F55,'Appendix 3 Rules'!A$34:$O46,15)))+(IF(F55="m1",VLOOKUP(F55,'Appendix 3 Rules'!A$34:$O46,15)))+(IF(F55="m2",VLOOKUP(F55,'Appendix 3 Rules'!A$34:$O46,15)))+(IF(F55="m3",VLOOKUP(F55,'Appendix 3 Rules'!A$34:$O46,15)))+(IF(F55="n",VLOOKUP(F55,'Appendix 3 Rules'!A$34:$O46,15)))+(IF(F55="o",VLOOKUP(F55,'Appendix 3 Rules'!A$34:$O46,15)))+(IF(F55="p",VLOOKUP(F55,'Appendix 3 Rules'!A$34:$O46,15)))+(IF(F55="q",VLOOKUP(F55,'Appendix 3 Rules'!A$34:$O46,15)))+(IF(F55="r",VLOOKUP(F55,'Appendix 3 Rules'!A$34:$O46,15)))+(IF(F55="s",VLOOKUP(F55,'Appendix 3 Rules'!A$34:$O46,15)))+(IF(F55="t",VLOOKUP(F55,'Appendix 3 Rules'!A$34:$O46,15)))+(IF(F55="u",VLOOKUP(F55,'Appendix 3 Rules'!A$34:$O46,15))))</f>
        <v/>
      </c>
      <c r="H55" s="80" t="str">
        <f>IF(F55="","",IF(OR(F55="d",F55="e",F55="gc1",F55="gc2",F55="gc3",F55="gr1",F55="gr2",F55="gr3",F55="h1",F55="h2",F55="h3",F55="i1",F55="i2",F55="j1",F55="j2",F55="k",F55="l1",F55="l2",F55="m1",F55="m2",F55="m3",F55="n",F55="o",F55="p",F55="q",F55="r",F55="s",F55="t",F55="u",F55="f"),MIN(G55,VLOOKUP(F55,'Appx 3 (Mass) Rules'!$A$1:$D$150,4,0)),MIN(G55,VLOOKUP(F55,'Appx 3 (Mass) Rules'!$A$1:$D$150,4,0),SUMPRODUCT(IF(I55="",0,INDEX('Appendix 3 Rules'!$B$2:$B$18,MATCH(F55,'Appendix 3 Rules'!$A$2:$A$17))))+(IF(K55="",0,INDEX('Appendix 3 Rules'!$C$2:$C$18,MATCH(F55,'Appendix 3 Rules'!$A$2:$A$17))))+(IF(M55="",0,INDEX('Appendix 3 Rules'!$D$2:$D$18,MATCH(F55,'Appendix 3 Rules'!$A$2:$A$17))))+(IF(O55="",0,INDEX('Appendix 3 Rules'!$E$2:$E$18,MATCH(F55,'Appendix 3 Rules'!$A$2:$A$17))))+(IF(Q55="",0,INDEX('Appendix 3 Rules'!$F$2:$F$18,MATCH(F55,'Appendix 3 Rules'!$A$2:$A$17))))+(IF(S55="",0,INDEX('Appendix 3 Rules'!$G$2:$G$18,MATCH(F55,'Appendix 3 Rules'!$A$2:$A$17))))+(IF(U55="",0,INDEX('Appendix 3 Rules'!$H$2:$H$18,MATCH(F55,'Appendix 3 Rules'!$A$2:$A$17))))+(IF(W55="",0,INDEX('Appendix 3 Rules'!$I$2:$I$18,MATCH(F55,'Appendix 3 Rules'!$A$2:$A$17))))+(IF(Y55="",0,INDEX('Appendix 3 Rules'!$J$2:$J$18,MATCH(F55,'Appendix 3 Rules'!$A$2:$A$17))))+(IF(AA55="",0,INDEX('Appendix 3 Rules'!$K$2:$K$18,MATCH(F55,'Appendix 3 Rules'!$A$2:$A$17))))+(IF(AC55="",0,INDEX('Appendix 3 Rules'!$L$2:$L$18,MATCH(F55,'Appendix 3 Rules'!$A$2:$A$17))))+(IF(AE55="",0,INDEX('Appendix 3 Rules'!$M$2:$M$18,MATCH(F55,'Appendix 3 Rules'!$A$2:$A$17))))+(IF(AG55="",0,INDEX('Appendix 3 Rules'!$N$2:$N$18,MATCH(F55,'Appendix 3 Rules'!$A$2:$A$17))))+(IF(F55="gc1",VLOOKUP(F55,'Appendix 3 Rules'!A$34:$O46,15)))+(IF(F55="gc2",VLOOKUP(F55,'Appendix 3 Rules'!A$34:$O46,15)))+(IF(F55="gc3",VLOOKUP(F55,'Appendix 3 Rules'!A$34:$O46,15)))+(IF(F55="gr1",VLOOKUP(F55,'Appendix 3 Rules'!A$34:$O46,15)))+(IF(F55="gr2",VLOOKUP(F55,'Appendix 3 Rules'!A$34:$O46,15)))+(IF(F55="gr3",VLOOKUP(F55,'Appendix 3 Rules'!A$34:$O46,15)))+(IF(F55="h1",VLOOKUP(F55,'Appendix 3 Rules'!A$34:$O46,15)))+(IF(F55="h2",VLOOKUP(F55,'Appendix 3 Rules'!A$34:$O46,15)))+(IF(F55="h3",VLOOKUP(F55,'Appendix 3 Rules'!A$34:$O46,15)))+(IF(F55="i1",VLOOKUP(F55,'Appendix 3 Rules'!A$34:$O46,15)))+(IF(F55="i2",VLOOKUP(F55,'Appendix 3 Rules'!A$34:$O46,15)))+(IF(F55="j1",VLOOKUP(F55,'Appendix 3 Rules'!A$34:$O46,15)))+(IF(F55="j2",VLOOKUP(F55,'Appendix 3 Rules'!A$34:$O46,15)))+(IF(F55="k",VLOOKUP(F55,'Appendix 3 Rules'!A$34:$O46,15)))+(IF(F55="l1",VLOOKUP(F55,'Appendix 3 Rules'!A$34:$O46,15)))+(IF(F55="l2",VLOOKUP(F55,'Appendix 3 Rules'!A$34:$O46,15)))+(IF(F55="m1",VLOOKUP(F55,'Appendix 3 Rules'!A$34:$O46,15)))+(IF(F55="m2",VLOOKUP(F55,'Appendix 3 Rules'!A$34:$O46,15)))+(IF(F55="m3",VLOOKUP(F55,'Appendix 3 Rules'!A$34:$O46,15)))+(IF(F55="n",VLOOKUP(F55,'Appendix 3 Rules'!A$34:$O46,15)))+(IF(F55="o",VLOOKUP(F55,'Appendix 3 Rules'!A$34:$O46,15)))+(IF(F55="p",VLOOKUP(F55,'Appendix 3 Rules'!A$34:$O46,15)))+(IF(F55="q",VLOOKUP(F55,'Appendix 3 Rules'!A$34:$O46,15)))+(IF(F55="r",VLOOKUP(F55,'Appendix 3 Rules'!A$34:$O46,15)))+(IF(F55="s",VLOOKUP(F55,'Appendix 3 Rules'!A$34:$O46,15)))+(IF(F55="t",VLOOKUP(F55,'Appendix 3 Rules'!A$34:$O46,15)))+(IF(F55="u",VLOOKUP(F55,'Appendix 3 Rules'!A$34:$O46,15))))))</f>
        <v/>
      </c>
      <c r="I55" s="12"/>
      <c r="J55" s="13"/>
      <c r="K55" s="12"/>
      <c r="L55" s="13"/>
      <c r="M55" s="12"/>
      <c r="N55" s="13"/>
      <c r="O55" s="12"/>
      <c r="P55" s="13"/>
      <c r="Q55" s="12"/>
      <c r="R55" s="13"/>
      <c r="S55" s="12"/>
      <c r="T55" s="13"/>
      <c r="U55" s="12"/>
      <c r="V55" s="13"/>
      <c r="W55" s="12"/>
      <c r="X55" s="13"/>
      <c r="Y55" s="12"/>
      <c r="Z55" s="13"/>
      <c r="AA55" s="12"/>
      <c r="AB55" s="13"/>
      <c r="AC55" s="8"/>
      <c r="AD55" s="13"/>
      <c r="AE55" s="8"/>
      <c r="AF55" s="13"/>
      <c r="AG55" s="8"/>
      <c r="AH55" s="13"/>
      <c r="AI55" s="60"/>
      <c r="AK55" s="13" t="str">
        <f>IF(AND(F55&lt;&gt;"f",M55&lt;&gt;""),VLOOKUP(F55,'Appendix 3 Rules'!$A$1:$O$34,4,FALSE),"")</f>
        <v/>
      </c>
      <c r="AL55" s="13" t="str">
        <f>IF(Q55="","",VLOOKUP(F55,'Appendix 3 Rules'!$A$1:$N$34,6,FALSE))</f>
        <v/>
      </c>
      <c r="AM55" s="13" t="str">
        <f>IF(AND(F55="f",U55&lt;&gt;""),VLOOKUP(F55,'Appendix 3 Rules'!$A$1:$N$34,8,FALSE),"")</f>
        <v/>
      </c>
    </row>
    <row r="56" spans="1:39" ht="18" customHeight="1" x14ac:dyDescent="0.2">
      <c r="B56" s="78"/>
      <c r="C56" s="9"/>
      <c r="D56" s="10"/>
      <c r="E56" s="9"/>
      <c r="F56" s="8"/>
      <c r="G56" s="20" t="str">
        <f>IF(F56="","",SUMPRODUCT(IF(I56="",0,INDEX('Appendix 3 Rules'!$B$2:$B$18,MATCH(F56,'Appendix 3 Rules'!$A$2:$A$17))))+(IF(K56="",0,INDEX('Appendix 3 Rules'!$C$2:$C$18,MATCH(F56,'Appendix 3 Rules'!$A$2:$A$17))))+(IF(M56="",0,INDEX('Appendix 3 Rules'!$D$2:$D$18,MATCH(F56,'Appendix 3 Rules'!$A$2:$A$17))))+(IF(O56="",0,INDEX('Appendix 3 Rules'!$E$2:$E$18,MATCH(F56,'Appendix 3 Rules'!$A$2:$A$17))))+(IF(Q56="",0,INDEX('Appendix 3 Rules'!$F$2:$F$18,MATCH(F56,'Appendix 3 Rules'!$A$2:$A$17))))+(IF(S56="",0,INDEX('Appendix 3 Rules'!$G$2:$G$18,MATCH(F56,'Appendix 3 Rules'!$A$2:$A$17))))+(IF(U56="",0,INDEX('Appendix 3 Rules'!$H$2:$H$18,MATCH(F56,'Appendix 3 Rules'!$A$2:$A$17))))+(IF(W56="",0,INDEX('Appendix 3 Rules'!$I$2:$I$18,MATCH(F56,'Appendix 3 Rules'!$A$2:$A$17))))+(IF(Y56="",0,INDEX('Appendix 3 Rules'!$J$2:$J$18,MATCH(F56,'Appendix 3 Rules'!$A$2:$A$17))))+(IF(AA56="",0,INDEX('Appendix 3 Rules'!$K$2:$K$18,MATCH(F56,'Appendix 3 Rules'!$A$2:$A$17))))+(IF(AC56="",0,INDEX('Appendix 3 Rules'!$L$2:$L$18,MATCH(F56,'Appendix 3 Rules'!$A$2:$A$17))))+(IF(AE56="",0,INDEX('Appendix 3 Rules'!$M$2:$M$18,MATCH(F56,'Appendix 3 Rules'!$A$2:$A$17))))+(IF(AG56="",0,INDEX('Appendix 3 Rules'!$N$2:$N$18,MATCH(F56,'Appendix 3 Rules'!$A$2:$A$17))))+(IF(F56="gc1",VLOOKUP(F56,'Appendix 3 Rules'!A$34:$O47,15)))+(IF(F56="gc2",VLOOKUP(F56,'Appendix 3 Rules'!A$34:$O47,15)))+(IF(F56="gc3",VLOOKUP(F56,'Appendix 3 Rules'!A$34:$O47,15)))+(IF(F56="gr1",VLOOKUP(F56,'Appendix 3 Rules'!A$34:$O47,15)))+(IF(F56="gr2",VLOOKUP(F56,'Appendix 3 Rules'!A$34:$O47,15)))+(IF(F56="gr3",VLOOKUP(F56,'Appendix 3 Rules'!A$34:$O47,15)))+(IF(F56="h1",VLOOKUP(F56,'Appendix 3 Rules'!A$34:$O47,15)))+(IF(F56="h2",VLOOKUP(F56,'Appendix 3 Rules'!A$34:$O47,15)))+(IF(F56="h3",VLOOKUP(F56,'Appendix 3 Rules'!A$34:$O47,15)))+(IF(F56="i1",VLOOKUP(F56,'Appendix 3 Rules'!A$34:$O47,15)))+(IF(F56="i2",VLOOKUP(F56,'Appendix 3 Rules'!A$34:$O47,15)))+(IF(F56="j1",VLOOKUP(F56,'Appendix 3 Rules'!A$34:$O47,15)))+(IF(F56="j2",VLOOKUP(F56,'Appendix 3 Rules'!A$34:$O47,15)))+(IF(F56="k",VLOOKUP(F56,'Appendix 3 Rules'!A$34:$O47,15)))+(IF(F56="l1",VLOOKUP(F56,'Appendix 3 Rules'!A$34:$O47,15)))+(IF(F56="l2",VLOOKUP(F56,'Appendix 3 Rules'!A$34:$O47,15)))+(IF(F56="m1",VLOOKUP(F56,'Appendix 3 Rules'!A$34:$O47,15)))+(IF(F56="m2",VLOOKUP(F56,'Appendix 3 Rules'!A$34:$O47,15)))+(IF(F56="m3",VLOOKUP(F56,'Appendix 3 Rules'!A$34:$O47,15)))+(IF(F56="n",VLOOKUP(F56,'Appendix 3 Rules'!A$34:$O47,15)))+(IF(F56="o",VLOOKUP(F56,'Appendix 3 Rules'!A$34:$O47,15)))+(IF(F56="p",VLOOKUP(F56,'Appendix 3 Rules'!A$34:$O47,15)))+(IF(F56="q",VLOOKUP(F56,'Appendix 3 Rules'!A$34:$O47,15)))+(IF(F56="r",VLOOKUP(F56,'Appendix 3 Rules'!A$34:$O47,15)))+(IF(F56="s",VLOOKUP(F56,'Appendix 3 Rules'!A$34:$O47,15)))+(IF(F56="t",VLOOKUP(F56,'Appendix 3 Rules'!A$34:$O47,15)))+(IF(F56="u",VLOOKUP(F56,'Appendix 3 Rules'!A$34:$O47,15))))</f>
        <v/>
      </c>
      <c r="H56" s="80" t="str">
        <f>IF(F56="","",IF(OR(F56="d",F56="e",F56="gc1",F56="gc2",F56="gc3",F56="gr1",F56="gr2",F56="gr3",F56="h1",F56="h2",F56="h3",F56="i1",F56="i2",F56="j1",F56="j2",F56="k",F56="l1",F56="l2",F56="m1",F56="m2",F56="m3",F56="n",F56="o",F56="p",F56="q",F56="r",F56="s",F56="t",F56="u",F56="f"),MIN(G56,VLOOKUP(F56,'Appx 3 (Mass) Rules'!$A$1:$D$150,4,0)),MIN(G56,VLOOKUP(F56,'Appx 3 (Mass) Rules'!$A$1:$D$150,4,0),SUMPRODUCT(IF(I56="",0,INDEX('Appendix 3 Rules'!$B$2:$B$18,MATCH(F56,'Appendix 3 Rules'!$A$2:$A$17))))+(IF(K56="",0,INDEX('Appendix 3 Rules'!$C$2:$C$18,MATCH(F56,'Appendix 3 Rules'!$A$2:$A$17))))+(IF(M56="",0,INDEX('Appendix 3 Rules'!$D$2:$D$18,MATCH(F56,'Appendix 3 Rules'!$A$2:$A$17))))+(IF(O56="",0,INDEX('Appendix 3 Rules'!$E$2:$E$18,MATCH(F56,'Appendix 3 Rules'!$A$2:$A$17))))+(IF(Q56="",0,INDEX('Appendix 3 Rules'!$F$2:$F$18,MATCH(F56,'Appendix 3 Rules'!$A$2:$A$17))))+(IF(S56="",0,INDEX('Appendix 3 Rules'!$G$2:$G$18,MATCH(F56,'Appendix 3 Rules'!$A$2:$A$17))))+(IF(U56="",0,INDEX('Appendix 3 Rules'!$H$2:$H$18,MATCH(F56,'Appendix 3 Rules'!$A$2:$A$17))))+(IF(W56="",0,INDEX('Appendix 3 Rules'!$I$2:$I$18,MATCH(F56,'Appendix 3 Rules'!$A$2:$A$17))))+(IF(Y56="",0,INDEX('Appendix 3 Rules'!$J$2:$J$18,MATCH(F56,'Appendix 3 Rules'!$A$2:$A$17))))+(IF(AA56="",0,INDEX('Appendix 3 Rules'!$K$2:$K$18,MATCH(F56,'Appendix 3 Rules'!$A$2:$A$17))))+(IF(AC56="",0,INDEX('Appendix 3 Rules'!$L$2:$L$18,MATCH(F56,'Appendix 3 Rules'!$A$2:$A$17))))+(IF(AE56="",0,INDEX('Appendix 3 Rules'!$M$2:$M$18,MATCH(F56,'Appendix 3 Rules'!$A$2:$A$17))))+(IF(AG56="",0,INDEX('Appendix 3 Rules'!$N$2:$N$18,MATCH(F56,'Appendix 3 Rules'!$A$2:$A$17))))+(IF(F56="gc1",VLOOKUP(F56,'Appendix 3 Rules'!A$34:$O47,15)))+(IF(F56="gc2",VLOOKUP(F56,'Appendix 3 Rules'!A$34:$O47,15)))+(IF(F56="gc3",VLOOKUP(F56,'Appendix 3 Rules'!A$34:$O47,15)))+(IF(F56="gr1",VLOOKUP(F56,'Appendix 3 Rules'!A$34:$O47,15)))+(IF(F56="gr2",VLOOKUP(F56,'Appendix 3 Rules'!A$34:$O47,15)))+(IF(F56="gr3",VLOOKUP(F56,'Appendix 3 Rules'!A$34:$O47,15)))+(IF(F56="h1",VLOOKUP(F56,'Appendix 3 Rules'!A$34:$O47,15)))+(IF(F56="h2",VLOOKUP(F56,'Appendix 3 Rules'!A$34:$O47,15)))+(IF(F56="h3",VLOOKUP(F56,'Appendix 3 Rules'!A$34:$O47,15)))+(IF(F56="i1",VLOOKUP(F56,'Appendix 3 Rules'!A$34:$O47,15)))+(IF(F56="i2",VLOOKUP(F56,'Appendix 3 Rules'!A$34:$O47,15)))+(IF(F56="j1",VLOOKUP(F56,'Appendix 3 Rules'!A$34:$O47,15)))+(IF(F56="j2",VLOOKUP(F56,'Appendix 3 Rules'!A$34:$O47,15)))+(IF(F56="k",VLOOKUP(F56,'Appendix 3 Rules'!A$34:$O47,15)))+(IF(F56="l1",VLOOKUP(F56,'Appendix 3 Rules'!A$34:$O47,15)))+(IF(F56="l2",VLOOKUP(F56,'Appendix 3 Rules'!A$34:$O47,15)))+(IF(F56="m1",VLOOKUP(F56,'Appendix 3 Rules'!A$34:$O47,15)))+(IF(F56="m2",VLOOKUP(F56,'Appendix 3 Rules'!A$34:$O47,15)))+(IF(F56="m3",VLOOKUP(F56,'Appendix 3 Rules'!A$34:$O47,15)))+(IF(F56="n",VLOOKUP(F56,'Appendix 3 Rules'!A$34:$O47,15)))+(IF(F56="o",VLOOKUP(F56,'Appendix 3 Rules'!A$34:$O47,15)))+(IF(F56="p",VLOOKUP(F56,'Appendix 3 Rules'!A$34:$O47,15)))+(IF(F56="q",VLOOKUP(F56,'Appendix 3 Rules'!A$34:$O47,15)))+(IF(F56="r",VLOOKUP(F56,'Appendix 3 Rules'!A$34:$O47,15)))+(IF(F56="s",VLOOKUP(F56,'Appendix 3 Rules'!A$34:$O47,15)))+(IF(F56="t",VLOOKUP(F56,'Appendix 3 Rules'!A$34:$O47,15)))+(IF(F56="u",VLOOKUP(F56,'Appendix 3 Rules'!A$34:$O47,15))))))</f>
        <v/>
      </c>
      <c r="I56" s="11"/>
      <c r="J56" s="14"/>
      <c r="K56" s="11"/>
      <c r="L56" s="14"/>
      <c r="M56" s="11"/>
      <c r="N56" s="14"/>
      <c r="O56" s="11"/>
      <c r="P56" s="14"/>
      <c r="Q56" s="11"/>
      <c r="R56" s="14"/>
      <c r="S56" s="76"/>
      <c r="T56" s="14"/>
      <c r="U56" s="11"/>
      <c r="V56" s="14"/>
      <c r="W56" s="11"/>
      <c r="X56" s="14"/>
      <c r="Y56" s="77"/>
      <c r="Z56" s="14"/>
      <c r="AA56" s="77"/>
      <c r="AB56" s="14"/>
      <c r="AC56" s="8"/>
      <c r="AD56" s="13"/>
      <c r="AE56" s="8"/>
      <c r="AF56" s="13"/>
      <c r="AG56" s="8"/>
      <c r="AH56" s="13"/>
      <c r="AI56" s="60"/>
      <c r="AK56" s="13" t="str">
        <f>IF(AND(F56&lt;&gt;"f",M56&lt;&gt;""),VLOOKUP(F56,'Appendix 3 Rules'!$A$1:$O$34,4,FALSE),"")</f>
        <v/>
      </c>
      <c r="AL56" s="13" t="str">
        <f>IF(Q56="","",VLOOKUP(F56,'Appendix 3 Rules'!$A$1:$N$34,6,FALSE))</f>
        <v/>
      </c>
      <c r="AM56" s="13" t="str">
        <f>IF(AND(F56="f",U56&lt;&gt;""),VLOOKUP(F56,'Appendix 3 Rules'!$A$1:$N$34,8,FALSE),"")</f>
        <v/>
      </c>
    </row>
    <row r="57" spans="1:39" ht="18" customHeight="1" x14ac:dyDescent="0.2">
      <c r="B57" s="78"/>
      <c r="C57" s="9"/>
      <c r="D57" s="10"/>
      <c r="E57" s="9"/>
      <c r="F57" s="8"/>
      <c r="G57" s="20" t="str">
        <f>IF(F57="","",SUMPRODUCT(IF(I57="",0,INDEX('Appendix 3 Rules'!$B$2:$B$18,MATCH(F57,'Appendix 3 Rules'!$A$2:$A$17))))+(IF(K57="",0,INDEX('Appendix 3 Rules'!$C$2:$C$18,MATCH(F57,'Appendix 3 Rules'!$A$2:$A$17))))+(IF(M57="",0,INDEX('Appendix 3 Rules'!$D$2:$D$18,MATCH(F57,'Appendix 3 Rules'!$A$2:$A$17))))+(IF(O57="",0,INDEX('Appendix 3 Rules'!$E$2:$E$18,MATCH(F57,'Appendix 3 Rules'!$A$2:$A$17))))+(IF(Q57="",0,INDEX('Appendix 3 Rules'!$F$2:$F$18,MATCH(F57,'Appendix 3 Rules'!$A$2:$A$17))))+(IF(S57="",0,INDEX('Appendix 3 Rules'!$G$2:$G$18,MATCH(F57,'Appendix 3 Rules'!$A$2:$A$17))))+(IF(U57="",0,INDEX('Appendix 3 Rules'!$H$2:$H$18,MATCH(F57,'Appendix 3 Rules'!$A$2:$A$17))))+(IF(W57="",0,INDEX('Appendix 3 Rules'!$I$2:$I$18,MATCH(F57,'Appendix 3 Rules'!$A$2:$A$17))))+(IF(Y57="",0,INDEX('Appendix 3 Rules'!$J$2:$J$18,MATCH(F57,'Appendix 3 Rules'!$A$2:$A$17))))+(IF(AA57="",0,INDEX('Appendix 3 Rules'!$K$2:$K$18,MATCH(F57,'Appendix 3 Rules'!$A$2:$A$17))))+(IF(AC57="",0,INDEX('Appendix 3 Rules'!$L$2:$L$18,MATCH(F57,'Appendix 3 Rules'!$A$2:$A$17))))+(IF(AE57="",0,INDEX('Appendix 3 Rules'!$M$2:$M$18,MATCH(F57,'Appendix 3 Rules'!$A$2:$A$17))))+(IF(AG57="",0,INDEX('Appendix 3 Rules'!$N$2:$N$18,MATCH(F57,'Appendix 3 Rules'!$A$2:$A$17))))+(IF(F57="gc1",VLOOKUP(F57,'Appendix 3 Rules'!A$34:$O48,15)))+(IF(F57="gc2",VLOOKUP(F57,'Appendix 3 Rules'!A$34:$O48,15)))+(IF(F57="gc3",VLOOKUP(F57,'Appendix 3 Rules'!A$34:$O48,15)))+(IF(F57="gr1",VLOOKUP(F57,'Appendix 3 Rules'!A$34:$O48,15)))+(IF(F57="gr2",VLOOKUP(F57,'Appendix 3 Rules'!A$34:$O48,15)))+(IF(F57="gr3",VLOOKUP(F57,'Appendix 3 Rules'!A$34:$O48,15)))+(IF(F57="h1",VLOOKUP(F57,'Appendix 3 Rules'!A$34:$O48,15)))+(IF(F57="h2",VLOOKUP(F57,'Appendix 3 Rules'!A$34:$O48,15)))+(IF(F57="h3",VLOOKUP(F57,'Appendix 3 Rules'!A$34:$O48,15)))+(IF(F57="i1",VLOOKUP(F57,'Appendix 3 Rules'!A$34:$O48,15)))+(IF(F57="i2",VLOOKUP(F57,'Appendix 3 Rules'!A$34:$O48,15)))+(IF(F57="j1",VLOOKUP(F57,'Appendix 3 Rules'!A$34:$O48,15)))+(IF(F57="j2",VLOOKUP(F57,'Appendix 3 Rules'!A$34:$O48,15)))+(IF(F57="k",VLOOKUP(F57,'Appendix 3 Rules'!A$34:$O48,15)))+(IF(F57="l1",VLOOKUP(F57,'Appendix 3 Rules'!A$34:$O48,15)))+(IF(F57="l2",VLOOKUP(F57,'Appendix 3 Rules'!A$34:$O48,15)))+(IF(F57="m1",VLOOKUP(F57,'Appendix 3 Rules'!A$34:$O48,15)))+(IF(F57="m2",VLOOKUP(F57,'Appendix 3 Rules'!A$34:$O48,15)))+(IF(F57="m3",VLOOKUP(F57,'Appendix 3 Rules'!A$34:$O48,15)))+(IF(F57="n",VLOOKUP(F57,'Appendix 3 Rules'!A$34:$O48,15)))+(IF(F57="o",VLOOKUP(F57,'Appendix 3 Rules'!A$34:$O48,15)))+(IF(F57="p",VLOOKUP(F57,'Appendix 3 Rules'!A$34:$O48,15)))+(IF(F57="q",VLOOKUP(F57,'Appendix 3 Rules'!A$34:$O48,15)))+(IF(F57="r",VLOOKUP(F57,'Appendix 3 Rules'!A$34:$O48,15)))+(IF(F57="s",VLOOKUP(F57,'Appendix 3 Rules'!A$34:$O48,15)))+(IF(F57="t",VLOOKUP(F57,'Appendix 3 Rules'!A$34:$O48,15)))+(IF(F57="u",VLOOKUP(F57,'Appendix 3 Rules'!A$34:$O48,15))))</f>
        <v/>
      </c>
      <c r="H57" s="80" t="str">
        <f>IF(F57="","",IF(OR(F57="d",F57="e",F57="gc1",F57="gc2",F57="gc3",F57="gr1",F57="gr2",F57="gr3",F57="h1",F57="h2",F57="h3",F57="i1",F57="i2",F57="j1",F57="j2",F57="k",F57="l1",F57="l2",F57="m1",F57="m2",F57="m3",F57="n",F57="o",F57="p",F57="q",F57="r",F57="s",F57="t",F57="u",F57="f"),MIN(G57,VLOOKUP(F57,'Appx 3 (Mass) Rules'!$A$1:$D$150,4,0)),MIN(G57,VLOOKUP(F57,'Appx 3 (Mass) Rules'!$A$1:$D$150,4,0),SUMPRODUCT(IF(I57="",0,INDEX('Appendix 3 Rules'!$B$2:$B$18,MATCH(F57,'Appendix 3 Rules'!$A$2:$A$17))))+(IF(K57="",0,INDEX('Appendix 3 Rules'!$C$2:$C$18,MATCH(F57,'Appendix 3 Rules'!$A$2:$A$17))))+(IF(M57="",0,INDEX('Appendix 3 Rules'!$D$2:$D$18,MATCH(F57,'Appendix 3 Rules'!$A$2:$A$17))))+(IF(O57="",0,INDEX('Appendix 3 Rules'!$E$2:$E$18,MATCH(F57,'Appendix 3 Rules'!$A$2:$A$17))))+(IF(Q57="",0,INDEX('Appendix 3 Rules'!$F$2:$F$18,MATCH(F57,'Appendix 3 Rules'!$A$2:$A$17))))+(IF(S57="",0,INDEX('Appendix 3 Rules'!$G$2:$G$18,MATCH(F57,'Appendix 3 Rules'!$A$2:$A$17))))+(IF(U57="",0,INDEX('Appendix 3 Rules'!$H$2:$H$18,MATCH(F57,'Appendix 3 Rules'!$A$2:$A$17))))+(IF(W57="",0,INDEX('Appendix 3 Rules'!$I$2:$I$18,MATCH(F57,'Appendix 3 Rules'!$A$2:$A$17))))+(IF(Y57="",0,INDEX('Appendix 3 Rules'!$J$2:$J$18,MATCH(F57,'Appendix 3 Rules'!$A$2:$A$17))))+(IF(AA57="",0,INDEX('Appendix 3 Rules'!$K$2:$K$18,MATCH(F57,'Appendix 3 Rules'!$A$2:$A$17))))+(IF(AC57="",0,INDEX('Appendix 3 Rules'!$L$2:$L$18,MATCH(F57,'Appendix 3 Rules'!$A$2:$A$17))))+(IF(AE57="",0,INDEX('Appendix 3 Rules'!$M$2:$M$18,MATCH(F57,'Appendix 3 Rules'!$A$2:$A$17))))+(IF(AG57="",0,INDEX('Appendix 3 Rules'!$N$2:$N$18,MATCH(F57,'Appendix 3 Rules'!$A$2:$A$17))))+(IF(F57="gc1",VLOOKUP(F57,'Appendix 3 Rules'!A$34:$O48,15)))+(IF(F57="gc2",VLOOKUP(F57,'Appendix 3 Rules'!A$34:$O48,15)))+(IF(F57="gc3",VLOOKUP(F57,'Appendix 3 Rules'!A$34:$O48,15)))+(IF(F57="gr1",VLOOKUP(F57,'Appendix 3 Rules'!A$34:$O48,15)))+(IF(F57="gr2",VLOOKUP(F57,'Appendix 3 Rules'!A$34:$O48,15)))+(IF(F57="gr3",VLOOKUP(F57,'Appendix 3 Rules'!A$34:$O48,15)))+(IF(F57="h1",VLOOKUP(F57,'Appendix 3 Rules'!A$34:$O48,15)))+(IF(F57="h2",VLOOKUP(F57,'Appendix 3 Rules'!A$34:$O48,15)))+(IF(F57="h3",VLOOKUP(F57,'Appendix 3 Rules'!A$34:$O48,15)))+(IF(F57="i1",VLOOKUP(F57,'Appendix 3 Rules'!A$34:$O48,15)))+(IF(F57="i2",VLOOKUP(F57,'Appendix 3 Rules'!A$34:$O48,15)))+(IF(F57="j1",VLOOKUP(F57,'Appendix 3 Rules'!A$34:$O48,15)))+(IF(F57="j2",VLOOKUP(F57,'Appendix 3 Rules'!A$34:$O48,15)))+(IF(F57="k",VLOOKUP(F57,'Appendix 3 Rules'!A$34:$O48,15)))+(IF(F57="l1",VLOOKUP(F57,'Appendix 3 Rules'!A$34:$O48,15)))+(IF(F57="l2",VLOOKUP(F57,'Appendix 3 Rules'!A$34:$O48,15)))+(IF(F57="m1",VLOOKUP(F57,'Appendix 3 Rules'!A$34:$O48,15)))+(IF(F57="m2",VLOOKUP(F57,'Appendix 3 Rules'!A$34:$O48,15)))+(IF(F57="m3",VLOOKUP(F57,'Appendix 3 Rules'!A$34:$O48,15)))+(IF(F57="n",VLOOKUP(F57,'Appendix 3 Rules'!A$34:$O48,15)))+(IF(F57="o",VLOOKUP(F57,'Appendix 3 Rules'!A$34:$O48,15)))+(IF(F57="p",VLOOKUP(F57,'Appendix 3 Rules'!A$34:$O48,15)))+(IF(F57="q",VLOOKUP(F57,'Appendix 3 Rules'!A$34:$O48,15)))+(IF(F57="r",VLOOKUP(F57,'Appendix 3 Rules'!A$34:$O48,15)))+(IF(F57="s",VLOOKUP(F57,'Appendix 3 Rules'!A$34:$O48,15)))+(IF(F57="t",VLOOKUP(F57,'Appendix 3 Rules'!A$34:$O48,15)))+(IF(F57="u",VLOOKUP(F57,'Appendix 3 Rules'!A$34:$O48,15))))))</f>
        <v/>
      </c>
      <c r="I57" s="12"/>
      <c r="J57" s="13"/>
      <c r="K57" s="12"/>
      <c r="L57" s="13"/>
      <c r="M57" s="12"/>
      <c r="N57" s="13"/>
      <c r="O57" s="12"/>
      <c r="P57" s="13"/>
      <c r="Q57" s="12"/>
      <c r="R57" s="13"/>
      <c r="S57" s="12"/>
      <c r="T57" s="13"/>
      <c r="U57" s="12"/>
      <c r="V57" s="13"/>
      <c r="W57" s="12"/>
      <c r="X57" s="13"/>
      <c r="Y57" s="12"/>
      <c r="Z57" s="13"/>
      <c r="AA57" s="12"/>
      <c r="AB57" s="13"/>
      <c r="AC57" s="8"/>
      <c r="AD57" s="13"/>
      <c r="AE57" s="8"/>
      <c r="AF57" s="13"/>
      <c r="AG57" s="8"/>
      <c r="AH57" s="13"/>
      <c r="AI57" s="60"/>
      <c r="AK57" s="13" t="str">
        <f>IF(AND(F57&lt;&gt;"f",M57&lt;&gt;""),VLOOKUP(F57,'Appendix 3 Rules'!$A$1:$O$34,4,FALSE),"")</f>
        <v/>
      </c>
      <c r="AL57" s="13" t="str">
        <f>IF(Q57="","",VLOOKUP(F57,'Appendix 3 Rules'!$A$1:$N$34,6,FALSE))</f>
        <v/>
      </c>
      <c r="AM57" s="13" t="str">
        <f>IF(AND(F57="f",U57&lt;&gt;""),VLOOKUP(F57,'Appendix 3 Rules'!$A$1:$N$34,8,FALSE),"")</f>
        <v/>
      </c>
    </row>
    <row r="58" spans="1:39" ht="18" customHeight="1" x14ac:dyDescent="0.2">
      <c r="B58" s="78"/>
      <c r="C58" s="9"/>
      <c r="D58" s="10"/>
      <c r="E58" s="9"/>
      <c r="F58" s="8"/>
      <c r="G58" s="20" t="str">
        <f>IF(F58="","",SUMPRODUCT(IF(I58="",0,INDEX('Appendix 3 Rules'!$B$2:$B$18,MATCH(F58,'Appendix 3 Rules'!$A$2:$A$17))))+(IF(K58="",0,INDEX('Appendix 3 Rules'!$C$2:$C$18,MATCH(F58,'Appendix 3 Rules'!$A$2:$A$17))))+(IF(M58="",0,INDEX('Appendix 3 Rules'!$D$2:$D$18,MATCH(F58,'Appendix 3 Rules'!$A$2:$A$17))))+(IF(O58="",0,INDEX('Appendix 3 Rules'!$E$2:$E$18,MATCH(F58,'Appendix 3 Rules'!$A$2:$A$17))))+(IF(Q58="",0,INDEX('Appendix 3 Rules'!$F$2:$F$18,MATCH(F58,'Appendix 3 Rules'!$A$2:$A$17))))+(IF(S58="",0,INDEX('Appendix 3 Rules'!$G$2:$G$18,MATCH(F58,'Appendix 3 Rules'!$A$2:$A$17))))+(IF(U58="",0,INDEX('Appendix 3 Rules'!$H$2:$H$18,MATCH(F58,'Appendix 3 Rules'!$A$2:$A$17))))+(IF(W58="",0,INDEX('Appendix 3 Rules'!$I$2:$I$18,MATCH(F58,'Appendix 3 Rules'!$A$2:$A$17))))+(IF(Y58="",0,INDEX('Appendix 3 Rules'!$J$2:$J$18,MATCH(F58,'Appendix 3 Rules'!$A$2:$A$17))))+(IF(AA58="",0,INDEX('Appendix 3 Rules'!$K$2:$K$18,MATCH(F58,'Appendix 3 Rules'!$A$2:$A$17))))+(IF(AC58="",0,INDEX('Appendix 3 Rules'!$L$2:$L$18,MATCH(F58,'Appendix 3 Rules'!$A$2:$A$17))))+(IF(AE58="",0,INDEX('Appendix 3 Rules'!$M$2:$M$18,MATCH(F58,'Appendix 3 Rules'!$A$2:$A$17))))+(IF(AG58="",0,INDEX('Appendix 3 Rules'!$N$2:$N$18,MATCH(F58,'Appendix 3 Rules'!$A$2:$A$17))))+(IF(F58="gc1",VLOOKUP(F58,'Appendix 3 Rules'!A$34:$O49,15)))+(IF(F58="gc2",VLOOKUP(F58,'Appendix 3 Rules'!A$34:$O49,15)))+(IF(F58="gc3",VLOOKUP(F58,'Appendix 3 Rules'!A$34:$O49,15)))+(IF(F58="gr1",VLOOKUP(F58,'Appendix 3 Rules'!A$34:$O49,15)))+(IF(F58="gr2",VLOOKUP(F58,'Appendix 3 Rules'!A$34:$O49,15)))+(IF(F58="gr3",VLOOKUP(F58,'Appendix 3 Rules'!A$34:$O49,15)))+(IF(F58="h1",VLOOKUP(F58,'Appendix 3 Rules'!A$34:$O49,15)))+(IF(F58="h2",VLOOKUP(F58,'Appendix 3 Rules'!A$34:$O49,15)))+(IF(F58="h3",VLOOKUP(F58,'Appendix 3 Rules'!A$34:$O49,15)))+(IF(F58="i1",VLOOKUP(F58,'Appendix 3 Rules'!A$34:$O49,15)))+(IF(F58="i2",VLOOKUP(F58,'Appendix 3 Rules'!A$34:$O49,15)))+(IF(F58="j1",VLOOKUP(F58,'Appendix 3 Rules'!A$34:$O49,15)))+(IF(F58="j2",VLOOKUP(F58,'Appendix 3 Rules'!A$34:$O49,15)))+(IF(F58="k",VLOOKUP(F58,'Appendix 3 Rules'!A$34:$O49,15)))+(IF(F58="l1",VLOOKUP(F58,'Appendix 3 Rules'!A$34:$O49,15)))+(IF(F58="l2",VLOOKUP(F58,'Appendix 3 Rules'!A$34:$O49,15)))+(IF(F58="m1",VLOOKUP(F58,'Appendix 3 Rules'!A$34:$O49,15)))+(IF(F58="m2",VLOOKUP(F58,'Appendix 3 Rules'!A$34:$O49,15)))+(IF(F58="m3",VLOOKUP(F58,'Appendix 3 Rules'!A$34:$O49,15)))+(IF(F58="n",VLOOKUP(F58,'Appendix 3 Rules'!A$34:$O49,15)))+(IF(F58="o",VLOOKUP(F58,'Appendix 3 Rules'!A$34:$O49,15)))+(IF(F58="p",VLOOKUP(F58,'Appendix 3 Rules'!A$34:$O49,15)))+(IF(F58="q",VLOOKUP(F58,'Appendix 3 Rules'!A$34:$O49,15)))+(IF(F58="r",VLOOKUP(F58,'Appendix 3 Rules'!A$34:$O49,15)))+(IF(F58="s",VLOOKUP(F58,'Appendix 3 Rules'!A$34:$O49,15)))+(IF(F58="t",VLOOKUP(F58,'Appendix 3 Rules'!A$34:$O49,15)))+(IF(F58="u",VLOOKUP(F58,'Appendix 3 Rules'!A$34:$O49,15))))</f>
        <v/>
      </c>
      <c r="H58" s="80" t="str">
        <f>IF(F58="","",IF(OR(F58="d",F58="e",F58="gc1",F58="gc2",F58="gc3",F58="gr1",F58="gr2",F58="gr3",F58="h1",F58="h2",F58="h3",F58="i1",F58="i2",F58="j1",F58="j2",F58="k",F58="l1",F58="l2",F58="m1",F58="m2",F58="m3",F58="n",F58="o",F58="p",F58="q",F58="r",F58="s",F58="t",F58="u",F58="f"),MIN(G58,VLOOKUP(F58,'Appx 3 (Mass) Rules'!$A$1:$D$150,4,0)),MIN(G58,VLOOKUP(F58,'Appx 3 (Mass) Rules'!$A$1:$D$150,4,0),SUMPRODUCT(IF(I58="",0,INDEX('Appendix 3 Rules'!$B$2:$B$18,MATCH(F58,'Appendix 3 Rules'!$A$2:$A$17))))+(IF(K58="",0,INDEX('Appendix 3 Rules'!$C$2:$C$18,MATCH(F58,'Appendix 3 Rules'!$A$2:$A$17))))+(IF(M58="",0,INDEX('Appendix 3 Rules'!$D$2:$D$18,MATCH(F58,'Appendix 3 Rules'!$A$2:$A$17))))+(IF(O58="",0,INDEX('Appendix 3 Rules'!$E$2:$E$18,MATCH(F58,'Appendix 3 Rules'!$A$2:$A$17))))+(IF(Q58="",0,INDEX('Appendix 3 Rules'!$F$2:$F$18,MATCH(F58,'Appendix 3 Rules'!$A$2:$A$17))))+(IF(S58="",0,INDEX('Appendix 3 Rules'!$G$2:$G$18,MATCH(F58,'Appendix 3 Rules'!$A$2:$A$17))))+(IF(U58="",0,INDEX('Appendix 3 Rules'!$H$2:$H$18,MATCH(F58,'Appendix 3 Rules'!$A$2:$A$17))))+(IF(W58="",0,INDEX('Appendix 3 Rules'!$I$2:$I$18,MATCH(F58,'Appendix 3 Rules'!$A$2:$A$17))))+(IF(Y58="",0,INDEX('Appendix 3 Rules'!$J$2:$J$18,MATCH(F58,'Appendix 3 Rules'!$A$2:$A$17))))+(IF(AA58="",0,INDEX('Appendix 3 Rules'!$K$2:$K$18,MATCH(F58,'Appendix 3 Rules'!$A$2:$A$17))))+(IF(AC58="",0,INDEX('Appendix 3 Rules'!$L$2:$L$18,MATCH(F58,'Appendix 3 Rules'!$A$2:$A$17))))+(IF(AE58="",0,INDEX('Appendix 3 Rules'!$M$2:$M$18,MATCH(F58,'Appendix 3 Rules'!$A$2:$A$17))))+(IF(AG58="",0,INDEX('Appendix 3 Rules'!$N$2:$N$18,MATCH(F58,'Appendix 3 Rules'!$A$2:$A$17))))+(IF(F58="gc1",VLOOKUP(F58,'Appendix 3 Rules'!A$34:$O49,15)))+(IF(F58="gc2",VLOOKUP(F58,'Appendix 3 Rules'!A$34:$O49,15)))+(IF(F58="gc3",VLOOKUP(F58,'Appendix 3 Rules'!A$34:$O49,15)))+(IF(F58="gr1",VLOOKUP(F58,'Appendix 3 Rules'!A$34:$O49,15)))+(IF(F58="gr2",VLOOKUP(F58,'Appendix 3 Rules'!A$34:$O49,15)))+(IF(F58="gr3",VLOOKUP(F58,'Appendix 3 Rules'!A$34:$O49,15)))+(IF(F58="h1",VLOOKUP(F58,'Appendix 3 Rules'!A$34:$O49,15)))+(IF(F58="h2",VLOOKUP(F58,'Appendix 3 Rules'!A$34:$O49,15)))+(IF(F58="h3",VLOOKUP(F58,'Appendix 3 Rules'!A$34:$O49,15)))+(IF(F58="i1",VLOOKUP(F58,'Appendix 3 Rules'!A$34:$O49,15)))+(IF(F58="i2",VLOOKUP(F58,'Appendix 3 Rules'!A$34:$O49,15)))+(IF(F58="j1",VLOOKUP(F58,'Appendix 3 Rules'!A$34:$O49,15)))+(IF(F58="j2",VLOOKUP(F58,'Appendix 3 Rules'!A$34:$O49,15)))+(IF(F58="k",VLOOKUP(F58,'Appendix 3 Rules'!A$34:$O49,15)))+(IF(F58="l1",VLOOKUP(F58,'Appendix 3 Rules'!A$34:$O49,15)))+(IF(F58="l2",VLOOKUP(F58,'Appendix 3 Rules'!A$34:$O49,15)))+(IF(F58="m1",VLOOKUP(F58,'Appendix 3 Rules'!A$34:$O49,15)))+(IF(F58="m2",VLOOKUP(F58,'Appendix 3 Rules'!A$34:$O49,15)))+(IF(F58="m3",VLOOKUP(F58,'Appendix 3 Rules'!A$34:$O49,15)))+(IF(F58="n",VLOOKUP(F58,'Appendix 3 Rules'!A$34:$O49,15)))+(IF(F58="o",VLOOKUP(F58,'Appendix 3 Rules'!A$34:$O49,15)))+(IF(F58="p",VLOOKUP(F58,'Appendix 3 Rules'!A$34:$O49,15)))+(IF(F58="q",VLOOKUP(F58,'Appendix 3 Rules'!A$34:$O49,15)))+(IF(F58="r",VLOOKUP(F58,'Appendix 3 Rules'!A$34:$O49,15)))+(IF(F58="s",VLOOKUP(F58,'Appendix 3 Rules'!A$34:$O49,15)))+(IF(F58="t",VLOOKUP(F58,'Appendix 3 Rules'!A$34:$O49,15)))+(IF(F58="u",VLOOKUP(F58,'Appendix 3 Rules'!A$34:$O49,15))))))</f>
        <v/>
      </c>
      <c r="I58" s="11"/>
      <c r="J58" s="14"/>
      <c r="K58" s="11"/>
      <c r="L58" s="14"/>
      <c r="M58" s="11"/>
      <c r="N58" s="14"/>
      <c r="O58" s="11"/>
      <c r="P58" s="14"/>
      <c r="Q58" s="11"/>
      <c r="R58" s="14"/>
      <c r="S58" s="76"/>
      <c r="T58" s="14"/>
      <c r="U58" s="11"/>
      <c r="V58" s="14"/>
      <c r="W58" s="11"/>
      <c r="X58" s="14"/>
      <c r="Y58" s="77"/>
      <c r="Z58" s="14"/>
      <c r="AA58" s="77"/>
      <c r="AB58" s="14"/>
      <c r="AC58" s="8"/>
      <c r="AD58" s="13"/>
      <c r="AE58" s="8"/>
      <c r="AF58" s="13"/>
      <c r="AG58" s="8"/>
      <c r="AH58" s="13"/>
      <c r="AI58" s="60"/>
      <c r="AK58" s="13" t="str">
        <f>IF(AND(F58&lt;&gt;"f",M58&lt;&gt;""),VLOOKUP(F58,'Appendix 3 Rules'!$A$1:$O$34,4,FALSE),"")</f>
        <v/>
      </c>
      <c r="AL58" s="13" t="str">
        <f>IF(Q58="","",VLOOKUP(F58,'Appendix 3 Rules'!$A$1:$N$34,6,FALSE))</f>
        <v/>
      </c>
      <c r="AM58" s="13" t="str">
        <f>IF(AND(F58="f",U58&lt;&gt;""),VLOOKUP(F58,'Appendix 3 Rules'!$A$1:$N$34,8,FALSE),"")</f>
        <v/>
      </c>
    </row>
    <row r="59" spans="1:39" ht="18" customHeight="1" x14ac:dyDescent="0.2">
      <c r="B59" s="78"/>
      <c r="C59" s="9"/>
      <c r="D59" s="10"/>
      <c r="E59" s="9"/>
      <c r="F59" s="8"/>
      <c r="G59" s="20" t="str">
        <f>IF(F59="","",SUMPRODUCT(IF(I59="",0,INDEX('Appendix 3 Rules'!$B$2:$B$18,MATCH(F59,'Appendix 3 Rules'!$A$2:$A$17))))+(IF(K59="",0,INDEX('Appendix 3 Rules'!$C$2:$C$18,MATCH(F59,'Appendix 3 Rules'!$A$2:$A$17))))+(IF(M59="",0,INDEX('Appendix 3 Rules'!$D$2:$D$18,MATCH(F59,'Appendix 3 Rules'!$A$2:$A$17))))+(IF(O59="",0,INDEX('Appendix 3 Rules'!$E$2:$E$18,MATCH(F59,'Appendix 3 Rules'!$A$2:$A$17))))+(IF(Q59="",0,INDEX('Appendix 3 Rules'!$F$2:$F$18,MATCH(F59,'Appendix 3 Rules'!$A$2:$A$17))))+(IF(S59="",0,INDEX('Appendix 3 Rules'!$G$2:$G$18,MATCH(F59,'Appendix 3 Rules'!$A$2:$A$17))))+(IF(U59="",0,INDEX('Appendix 3 Rules'!$H$2:$H$18,MATCH(F59,'Appendix 3 Rules'!$A$2:$A$17))))+(IF(W59="",0,INDEX('Appendix 3 Rules'!$I$2:$I$18,MATCH(F59,'Appendix 3 Rules'!$A$2:$A$17))))+(IF(Y59="",0,INDEX('Appendix 3 Rules'!$J$2:$J$18,MATCH(F59,'Appendix 3 Rules'!$A$2:$A$17))))+(IF(AA59="",0,INDEX('Appendix 3 Rules'!$K$2:$K$18,MATCH(F59,'Appendix 3 Rules'!$A$2:$A$17))))+(IF(AC59="",0,INDEX('Appendix 3 Rules'!$L$2:$L$18,MATCH(F59,'Appendix 3 Rules'!$A$2:$A$17))))+(IF(AE59="",0,INDEX('Appendix 3 Rules'!$M$2:$M$18,MATCH(F59,'Appendix 3 Rules'!$A$2:$A$17))))+(IF(AG59="",0,INDEX('Appendix 3 Rules'!$N$2:$N$18,MATCH(F59,'Appendix 3 Rules'!$A$2:$A$17))))+(IF(F59="gc1",VLOOKUP(F59,'Appendix 3 Rules'!A$34:$O50,15)))+(IF(F59="gc2",VLOOKUP(F59,'Appendix 3 Rules'!A$34:$O50,15)))+(IF(F59="gc3",VLOOKUP(F59,'Appendix 3 Rules'!A$34:$O50,15)))+(IF(F59="gr1",VLOOKUP(F59,'Appendix 3 Rules'!A$34:$O50,15)))+(IF(F59="gr2",VLOOKUP(F59,'Appendix 3 Rules'!A$34:$O50,15)))+(IF(F59="gr3",VLOOKUP(F59,'Appendix 3 Rules'!A$34:$O50,15)))+(IF(F59="h1",VLOOKUP(F59,'Appendix 3 Rules'!A$34:$O50,15)))+(IF(F59="h2",VLOOKUP(F59,'Appendix 3 Rules'!A$34:$O50,15)))+(IF(F59="h3",VLOOKUP(F59,'Appendix 3 Rules'!A$34:$O50,15)))+(IF(F59="i1",VLOOKUP(F59,'Appendix 3 Rules'!A$34:$O50,15)))+(IF(F59="i2",VLOOKUP(F59,'Appendix 3 Rules'!A$34:$O50,15)))+(IF(F59="j1",VLOOKUP(F59,'Appendix 3 Rules'!A$34:$O50,15)))+(IF(F59="j2",VLOOKUP(F59,'Appendix 3 Rules'!A$34:$O50,15)))+(IF(F59="k",VLOOKUP(F59,'Appendix 3 Rules'!A$34:$O50,15)))+(IF(F59="l1",VLOOKUP(F59,'Appendix 3 Rules'!A$34:$O50,15)))+(IF(F59="l2",VLOOKUP(F59,'Appendix 3 Rules'!A$34:$O50,15)))+(IF(F59="m1",VLOOKUP(F59,'Appendix 3 Rules'!A$34:$O50,15)))+(IF(F59="m2",VLOOKUP(F59,'Appendix 3 Rules'!A$34:$O50,15)))+(IF(F59="m3",VLOOKUP(F59,'Appendix 3 Rules'!A$34:$O50,15)))+(IF(F59="n",VLOOKUP(F59,'Appendix 3 Rules'!A$34:$O50,15)))+(IF(F59="o",VLOOKUP(F59,'Appendix 3 Rules'!A$34:$O50,15)))+(IF(F59="p",VLOOKUP(F59,'Appendix 3 Rules'!A$34:$O50,15)))+(IF(F59="q",VLOOKUP(F59,'Appendix 3 Rules'!A$34:$O50,15)))+(IF(F59="r",VLOOKUP(F59,'Appendix 3 Rules'!A$34:$O50,15)))+(IF(F59="s",VLOOKUP(F59,'Appendix 3 Rules'!A$34:$O50,15)))+(IF(F59="t",VLOOKUP(F59,'Appendix 3 Rules'!A$34:$O50,15)))+(IF(F59="u",VLOOKUP(F59,'Appendix 3 Rules'!A$34:$O50,15))))</f>
        <v/>
      </c>
      <c r="H59" s="80" t="str">
        <f>IF(F59="","",IF(OR(F59="d",F59="e",F59="gc1",F59="gc2",F59="gc3",F59="gr1",F59="gr2",F59="gr3",F59="h1",F59="h2",F59="h3",F59="i1",F59="i2",F59="j1",F59="j2",F59="k",F59="l1",F59="l2",F59="m1",F59="m2",F59="m3",F59="n",F59="o",F59="p",F59="q",F59="r",F59="s",F59="t",F59="u",F59="f"),MIN(G59,VLOOKUP(F59,'Appx 3 (Mass) Rules'!$A$1:$D$150,4,0)),MIN(G59,VLOOKUP(F59,'Appx 3 (Mass) Rules'!$A$1:$D$150,4,0),SUMPRODUCT(IF(I59="",0,INDEX('Appendix 3 Rules'!$B$2:$B$18,MATCH(F59,'Appendix 3 Rules'!$A$2:$A$17))))+(IF(K59="",0,INDEX('Appendix 3 Rules'!$C$2:$C$18,MATCH(F59,'Appendix 3 Rules'!$A$2:$A$17))))+(IF(M59="",0,INDEX('Appendix 3 Rules'!$D$2:$D$18,MATCH(F59,'Appendix 3 Rules'!$A$2:$A$17))))+(IF(O59="",0,INDEX('Appendix 3 Rules'!$E$2:$E$18,MATCH(F59,'Appendix 3 Rules'!$A$2:$A$17))))+(IF(Q59="",0,INDEX('Appendix 3 Rules'!$F$2:$F$18,MATCH(F59,'Appendix 3 Rules'!$A$2:$A$17))))+(IF(S59="",0,INDEX('Appendix 3 Rules'!$G$2:$G$18,MATCH(F59,'Appendix 3 Rules'!$A$2:$A$17))))+(IF(U59="",0,INDEX('Appendix 3 Rules'!$H$2:$H$18,MATCH(F59,'Appendix 3 Rules'!$A$2:$A$17))))+(IF(W59="",0,INDEX('Appendix 3 Rules'!$I$2:$I$18,MATCH(F59,'Appendix 3 Rules'!$A$2:$A$17))))+(IF(Y59="",0,INDEX('Appendix 3 Rules'!$J$2:$J$18,MATCH(F59,'Appendix 3 Rules'!$A$2:$A$17))))+(IF(AA59="",0,INDEX('Appendix 3 Rules'!$K$2:$K$18,MATCH(F59,'Appendix 3 Rules'!$A$2:$A$17))))+(IF(AC59="",0,INDEX('Appendix 3 Rules'!$L$2:$L$18,MATCH(F59,'Appendix 3 Rules'!$A$2:$A$17))))+(IF(AE59="",0,INDEX('Appendix 3 Rules'!$M$2:$M$18,MATCH(F59,'Appendix 3 Rules'!$A$2:$A$17))))+(IF(AG59="",0,INDEX('Appendix 3 Rules'!$N$2:$N$18,MATCH(F59,'Appendix 3 Rules'!$A$2:$A$17))))+(IF(F59="gc1",VLOOKUP(F59,'Appendix 3 Rules'!A$34:$O50,15)))+(IF(F59="gc2",VLOOKUP(F59,'Appendix 3 Rules'!A$34:$O50,15)))+(IF(F59="gc3",VLOOKUP(F59,'Appendix 3 Rules'!A$34:$O50,15)))+(IF(F59="gr1",VLOOKUP(F59,'Appendix 3 Rules'!A$34:$O50,15)))+(IF(F59="gr2",VLOOKUP(F59,'Appendix 3 Rules'!A$34:$O50,15)))+(IF(F59="gr3",VLOOKUP(F59,'Appendix 3 Rules'!A$34:$O50,15)))+(IF(F59="h1",VLOOKUP(F59,'Appendix 3 Rules'!A$34:$O50,15)))+(IF(F59="h2",VLOOKUP(F59,'Appendix 3 Rules'!A$34:$O50,15)))+(IF(F59="h3",VLOOKUP(F59,'Appendix 3 Rules'!A$34:$O50,15)))+(IF(F59="i1",VLOOKUP(F59,'Appendix 3 Rules'!A$34:$O50,15)))+(IF(F59="i2",VLOOKUP(F59,'Appendix 3 Rules'!A$34:$O50,15)))+(IF(F59="j1",VLOOKUP(F59,'Appendix 3 Rules'!A$34:$O50,15)))+(IF(F59="j2",VLOOKUP(F59,'Appendix 3 Rules'!A$34:$O50,15)))+(IF(F59="k",VLOOKUP(F59,'Appendix 3 Rules'!A$34:$O50,15)))+(IF(F59="l1",VLOOKUP(F59,'Appendix 3 Rules'!A$34:$O50,15)))+(IF(F59="l2",VLOOKUP(F59,'Appendix 3 Rules'!A$34:$O50,15)))+(IF(F59="m1",VLOOKUP(F59,'Appendix 3 Rules'!A$34:$O50,15)))+(IF(F59="m2",VLOOKUP(F59,'Appendix 3 Rules'!A$34:$O50,15)))+(IF(F59="m3",VLOOKUP(F59,'Appendix 3 Rules'!A$34:$O50,15)))+(IF(F59="n",VLOOKUP(F59,'Appendix 3 Rules'!A$34:$O50,15)))+(IF(F59="o",VLOOKUP(F59,'Appendix 3 Rules'!A$34:$O50,15)))+(IF(F59="p",VLOOKUP(F59,'Appendix 3 Rules'!A$34:$O50,15)))+(IF(F59="q",VLOOKUP(F59,'Appendix 3 Rules'!A$34:$O50,15)))+(IF(F59="r",VLOOKUP(F59,'Appendix 3 Rules'!A$34:$O50,15)))+(IF(F59="s",VLOOKUP(F59,'Appendix 3 Rules'!A$34:$O50,15)))+(IF(F59="t",VLOOKUP(F59,'Appendix 3 Rules'!A$34:$O50,15)))+(IF(F59="u",VLOOKUP(F59,'Appendix 3 Rules'!A$34:$O50,15))))))</f>
        <v/>
      </c>
      <c r="I59" s="12"/>
      <c r="J59" s="13"/>
      <c r="K59" s="12"/>
      <c r="L59" s="13"/>
      <c r="M59" s="12"/>
      <c r="N59" s="13"/>
      <c r="O59" s="12"/>
      <c r="P59" s="13"/>
      <c r="Q59" s="12"/>
      <c r="R59" s="13"/>
      <c r="S59" s="12"/>
      <c r="T59" s="13"/>
      <c r="U59" s="12"/>
      <c r="V59" s="13"/>
      <c r="W59" s="12"/>
      <c r="X59" s="13"/>
      <c r="Y59" s="12"/>
      <c r="Z59" s="13"/>
      <c r="AA59" s="12"/>
      <c r="AB59" s="13"/>
      <c r="AC59" s="8"/>
      <c r="AD59" s="13"/>
      <c r="AE59" s="8"/>
      <c r="AF59" s="13"/>
      <c r="AG59" s="8"/>
      <c r="AH59" s="13"/>
      <c r="AI59" s="60"/>
      <c r="AK59" s="13" t="str">
        <f>IF(AND(F59&lt;&gt;"f",M59&lt;&gt;""),VLOOKUP(F59,'Appendix 3 Rules'!$A$1:$O$34,4,FALSE),"")</f>
        <v/>
      </c>
      <c r="AL59" s="13" t="str">
        <f>IF(Q59="","",VLOOKUP(F59,'Appendix 3 Rules'!$A$1:$N$34,6,FALSE))</f>
        <v/>
      </c>
      <c r="AM59" s="13" t="str">
        <f>IF(AND(F59="f",U59&lt;&gt;""),VLOOKUP(F59,'Appendix 3 Rules'!$A$1:$N$34,8,FALSE),"")</f>
        <v/>
      </c>
    </row>
    <row r="60" spans="1:39" ht="18" customHeight="1" x14ac:dyDescent="0.2">
      <c r="B60" s="78"/>
      <c r="C60" s="9"/>
      <c r="D60" s="10"/>
      <c r="E60" s="9"/>
      <c r="F60" s="8"/>
      <c r="G60" s="20" t="str">
        <f>IF(F60="","",SUMPRODUCT(IF(I60="",0,INDEX('Appendix 3 Rules'!$B$2:$B$18,MATCH(F60,'Appendix 3 Rules'!$A$2:$A$17))))+(IF(K60="",0,INDEX('Appendix 3 Rules'!$C$2:$C$18,MATCH(F60,'Appendix 3 Rules'!$A$2:$A$17))))+(IF(M60="",0,INDEX('Appendix 3 Rules'!$D$2:$D$18,MATCH(F60,'Appendix 3 Rules'!$A$2:$A$17))))+(IF(O60="",0,INDEX('Appendix 3 Rules'!$E$2:$E$18,MATCH(F60,'Appendix 3 Rules'!$A$2:$A$17))))+(IF(Q60="",0,INDEX('Appendix 3 Rules'!$F$2:$F$18,MATCH(F60,'Appendix 3 Rules'!$A$2:$A$17))))+(IF(S60="",0,INDEX('Appendix 3 Rules'!$G$2:$G$18,MATCH(F60,'Appendix 3 Rules'!$A$2:$A$17))))+(IF(U60="",0,INDEX('Appendix 3 Rules'!$H$2:$H$18,MATCH(F60,'Appendix 3 Rules'!$A$2:$A$17))))+(IF(W60="",0,INDEX('Appendix 3 Rules'!$I$2:$I$18,MATCH(F60,'Appendix 3 Rules'!$A$2:$A$17))))+(IF(Y60="",0,INDEX('Appendix 3 Rules'!$J$2:$J$18,MATCH(F60,'Appendix 3 Rules'!$A$2:$A$17))))+(IF(AA60="",0,INDEX('Appendix 3 Rules'!$K$2:$K$18,MATCH(F60,'Appendix 3 Rules'!$A$2:$A$17))))+(IF(AC60="",0,INDEX('Appendix 3 Rules'!$L$2:$L$18,MATCH(F60,'Appendix 3 Rules'!$A$2:$A$17))))+(IF(AE60="",0,INDEX('Appendix 3 Rules'!$M$2:$M$18,MATCH(F60,'Appendix 3 Rules'!$A$2:$A$17))))+(IF(AG60="",0,INDEX('Appendix 3 Rules'!$N$2:$N$18,MATCH(F60,'Appendix 3 Rules'!$A$2:$A$17))))+(IF(F60="gc1",VLOOKUP(F60,'Appendix 3 Rules'!A$34:$O51,15)))+(IF(F60="gc2",VLOOKUP(F60,'Appendix 3 Rules'!A$34:$O51,15)))+(IF(F60="gc3",VLOOKUP(F60,'Appendix 3 Rules'!A$34:$O51,15)))+(IF(F60="gr1",VLOOKUP(F60,'Appendix 3 Rules'!A$34:$O51,15)))+(IF(F60="gr2",VLOOKUP(F60,'Appendix 3 Rules'!A$34:$O51,15)))+(IF(F60="gr3",VLOOKUP(F60,'Appendix 3 Rules'!A$34:$O51,15)))+(IF(F60="h1",VLOOKUP(F60,'Appendix 3 Rules'!A$34:$O51,15)))+(IF(F60="h2",VLOOKUP(F60,'Appendix 3 Rules'!A$34:$O51,15)))+(IF(F60="h3",VLOOKUP(F60,'Appendix 3 Rules'!A$34:$O51,15)))+(IF(F60="i1",VLOOKUP(F60,'Appendix 3 Rules'!A$34:$O51,15)))+(IF(F60="i2",VLOOKUP(F60,'Appendix 3 Rules'!A$34:$O51,15)))+(IF(F60="j1",VLOOKUP(F60,'Appendix 3 Rules'!A$34:$O51,15)))+(IF(F60="j2",VLOOKUP(F60,'Appendix 3 Rules'!A$34:$O51,15)))+(IF(F60="k",VLOOKUP(F60,'Appendix 3 Rules'!A$34:$O51,15)))+(IF(F60="l1",VLOOKUP(F60,'Appendix 3 Rules'!A$34:$O51,15)))+(IF(F60="l2",VLOOKUP(F60,'Appendix 3 Rules'!A$34:$O51,15)))+(IF(F60="m1",VLOOKUP(F60,'Appendix 3 Rules'!A$34:$O51,15)))+(IF(F60="m2",VLOOKUP(F60,'Appendix 3 Rules'!A$34:$O51,15)))+(IF(F60="m3",VLOOKUP(F60,'Appendix 3 Rules'!A$34:$O51,15)))+(IF(F60="n",VLOOKUP(F60,'Appendix 3 Rules'!A$34:$O51,15)))+(IF(F60="o",VLOOKUP(F60,'Appendix 3 Rules'!A$34:$O51,15)))+(IF(F60="p",VLOOKUP(F60,'Appendix 3 Rules'!A$34:$O51,15)))+(IF(F60="q",VLOOKUP(F60,'Appendix 3 Rules'!A$34:$O51,15)))+(IF(F60="r",VLOOKUP(F60,'Appendix 3 Rules'!A$34:$O51,15)))+(IF(F60="s",VLOOKUP(F60,'Appendix 3 Rules'!A$34:$O51,15)))+(IF(F60="t",VLOOKUP(F60,'Appendix 3 Rules'!A$34:$O51,15)))+(IF(F60="u",VLOOKUP(F60,'Appendix 3 Rules'!A$34:$O51,15))))</f>
        <v/>
      </c>
      <c r="H60" s="80" t="str">
        <f>IF(F60="","",IF(OR(F60="d",F60="e",F60="gc1",F60="gc2",F60="gc3",F60="gr1",F60="gr2",F60="gr3",F60="h1",F60="h2",F60="h3",F60="i1",F60="i2",F60="j1",F60="j2",F60="k",F60="l1",F60="l2",F60="m1",F60="m2",F60="m3",F60="n",F60="o",F60="p",F60="q",F60="r",F60="s",F60="t",F60="u",F60="f"),MIN(G60,VLOOKUP(F60,'Appx 3 (Mass) Rules'!$A$1:$D$150,4,0)),MIN(G60,VLOOKUP(F60,'Appx 3 (Mass) Rules'!$A$1:$D$150,4,0),SUMPRODUCT(IF(I60="",0,INDEX('Appendix 3 Rules'!$B$2:$B$18,MATCH(F60,'Appendix 3 Rules'!$A$2:$A$17))))+(IF(K60="",0,INDEX('Appendix 3 Rules'!$C$2:$C$18,MATCH(F60,'Appendix 3 Rules'!$A$2:$A$17))))+(IF(M60="",0,INDEX('Appendix 3 Rules'!$D$2:$D$18,MATCH(F60,'Appendix 3 Rules'!$A$2:$A$17))))+(IF(O60="",0,INDEX('Appendix 3 Rules'!$E$2:$E$18,MATCH(F60,'Appendix 3 Rules'!$A$2:$A$17))))+(IF(Q60="",0,INDEX('Appendix 3 Rules'!$F$2:$F$18,MATCH(F60,'Appendix 3 Rules'!$A$2:$A$17))))+(IF(S60="",0,INDEX('Appendix 3 Rules'!$G$2:$G$18,MATCH(F60,'Appendix 3 Rules'!$A$2:$A$17))))+(IF(U60="",0,INDEX('Appendix 3 Rules'!$H$2:$H$18,MATCH(F60,'Appendix 3 Rules'!$A$2:$A$17))))+(IF(W60="",0,INDEX('Appendix 3 Rules'!$I$2:$I$18,MATCH(F60,'Appendix 3 Rules'!$A$2:$A$17))))+(IF(Y60="",0,INDEX('Appendix 3 Rules'!$J$2:$J$18,MATCH(F60,'Appendix 3 Rules'!$A$2:$A$17))))+(IF(AA60="",0,INDEX('Appendix 3 Rules'!$K$2:$K$18,MATCH(F60,'Appendix 3 Rules'!$A$2:$A$17))))+(IF(AC60="",0,INDEX('Appendix 3 Rules'!$L$2:$L$18,MATCH(F60,'Appendix 3 Rules'!$A$2:$A$17))))+(IF(AE60="",0,INDEX('Appendix 3 Rules'!$M$2:$M$18,MATCH(F60,'Appendix 3 Rules'!$A$2:$A$17))))+(IF(AG60="",0,INDEX('Appendix 3 Rules'!$N$2:$N$18,MATCH(F60,'Appendix 3 Rules'!$A$2:$A$17))))+(IF(F60="gc1",VLOOKUP(F60,'Appendix 3 Rules'!A$34:$O51,15)))+(IF(F60="gc2",VLOOKUP(F60,'Appendix 3 Rules'!A$34:$O51,15)))+(IF(F60="gc3",VLOOKUP(F60,'Appendix 3 Rules'!A$34:$O51,15)))+(IF(F60="gr1",VLOOKUP(F60,'Appendix 3 Rules'!A$34:$O51,15)))+(IF(F60="gr2",VLOOKUP(F60,'Appendix 3 Rules'!A$34:$O51,15)))+(IF(F60="gr3",VLOOKUP(F60,'Appendix 3 Rules'!A$34:$O51,15)))+(IF(F60="h1",VLOOKUP(F60,'Appendix 3 Rules'!A$34:$O51,15)))+(IF(F60="h2",VLOOKUP(F60,'Appendix 3 Rules'!A$34:$O51,15)))+(IF(F60="h3",VLOOKUP(F60,'Appendix 3 Rules'!A$34:$O51,15)))+(IF(F60="i1",VLOOKUP(F60,'Appendix 3 Rules'!A$34:$O51,15)))+(IF(F60="i2",VLOOKUP(F60,'Appendix 3 Rules'!A$34:$O51,15)))+(IF(F60="j1",VLOOKUP(F60,'Appendix 3 Rules'!A$34:$O51,15)))+(IF(F60="j2",VLOOKUP(F60,'Appendix 3 Rules'!A$34:$O51,15)))+(IF(F60="k",VLOOKUP(F60,'Appendix 3 Rules'!A$34:$O51,15)))+(IF(F60="l1",VLOOKUP(F60,'Appendix 3 Rules'!A$34:$O51,15)))+(IF(F60="l2",VLOOKUP(F60,'Appendix 3 Rules'!A$34:$O51,15)))+(IF(F60="m1",VLOOKUP(F60,'Appendix 3 Rules'!A$34:$O51,15)))+(IF(F60="m2",VLOOKUP(F60,'Appendix 3 Rules'!A$34:$O51,15)))+(IF(F60="m3",VLOOKUP(F60,'Appendix 3 Rules'!A$34:$O51,15)))+(IF(F60="n",VLOOKUP(F60,'Appendix 3 Rules'!A$34:$O51,15)))+(IF(F60="o",VLOOKUP(F60,'Appendix 3 Rules'!A$34:$O51,15)))+(IF(F60="p",VLOOKUP(F60,'Appendix 3 Rules'!A$34:$O51,15)))+(IF(F60="q",VLOOKUP(F60,'Appendix 3 Rules'!A$34:$O51,15)))+(IF(F60="r",VLOOKUP(F60,'Appendix 3 Rules'!A$34:$O51,15)))+(IF(F60="s",VLOOKUP(F60,'Appendix 3 Rules'!A$34:$O51,15)))+(IF(F60="t",VLOOKUP(F60,'Appendix 3 Rules'!A$34:$O51,15)))+(IF(F60="u",VLOOKUP(F60,'Appendix 3 Rules'!A$34:$O51,15))))))</f>
        <v/>
      </c>
      <c r="I60" s="11"/>
      <c r="J60" s="14"/>
      <c r="K60" s="11"/>
      <c r="L60" s="14"/>
      <c r="M60" s="11"/>
      <c r="N60" s="14"/>
      <c r="O60" s="11"/>
      <c r="P60" s="14"/>
      <c r="Q60" s="11"/>
      <c r="R60" s="14"/>
      <c r="S60" s="76"/>
      <c r="T60" s="14"/>
      <c r="U60" s="11"/>
      <c r="V60" s="14"/>
      <c r="W60" s="11"/>
      <c r="X60" s="14"/>
      <c r="Y60" s="77"/>
      <c r="Z60" s="14"/>
      <c r="AA60" s="77"/>
      <c r="AB60" s="14"/>
      <c r="AC60" s="8"/>
      <c r="AD60" s="13"/>
      <c r="AE60" s="8"/>
      <c r="AF60" s="13"/>
      <c r="AG60" s="8"/>
      <c r="AH60" s="13"/>
      <c r="AI60" s="60"/>
      <c r="AK60" s="13" t="str">
        <f>IF(AND(F60&lt;&gt;"f",M60&lt;&gt;""),VLOOKUP(F60,'Appendix 3 Rules'!$A$1:$O$34,4,FALSE),"")</f>
        <v/>
      </c>
      <c r="AL60" s="13" t="str">
        <f>IF(Q60="","",VLOOKUP(F60,'Appendix 3 Rules'!$A$1:$N$34,6,FALSE))</f>
        <v/>
      </c>
      <c r="AM60" s="13" t="str">
        <f>IF(AND(F60="f",U60&lt;&gt;""),VLOOKUP(F60,'Appendix 3 Rules'!$A$1:$N$34,8,FALSE),"")</f>
        <v/>
      </c>
    </row>
    <row r="61" spans="1:39" ht="18" customHeight="1" x14ac:dyDescent="0.2">
      <c r="B61" s="78"/>
      <c r="C61" s="9"/>
      <c r="D61" s="10"/>
      <c r="E61" s="9"/>
      <c r="F61" s="8"/>
      <c r="G61" s="20" t="str">
        <f>IF(F61="","",SUMPRODUCT(IF(I61="",0,INDEX('Appendix 3 Rules'!$B$2:$B$18,MATCH(F61,'Appendix 3 Rules'!$A$2:$A$17))))+(IF(K61="",0,INDEX('Appendix 3 Rules'!$C$2:$C$18,MATCH(F61,'Appendix 3 Rules'!$A$2:$A$17))))+(IF(M61="",0,INDEX('Appendix 3 Rules'!$D$2:$D$18,MATCH(F61,'Appendix 3 Rules'!$A$2:$A$17))))+(IF(O61="",0,INDEX('Appendix 3 Rules'!$E$2:$E$18,MATCH(F61,'Appendix 3 Rules'!$A$2:$A$17))))+(IF(Q61="",0,INDEX('Appendix 3 Rules'!$F$2:$F$18,MATCH(F61,'Appendix 3 Rules'!$A$2:$A$17))))+(IF(S61="",0,INDEX('Appendix 3 Rules'!$G$2:$G$18,MATCH(F61,'Appendix 3 Rules'!$A$2:$A$17))))+(IF(U61="",0,INDEX('Appendix 3 Rules'!$H$2:$H$18,MATCH(F61,'Appendix 3 Rules'!$A$2:$A$17))))+(IF(W61="",0,INDEX('Appendix 3 Rules'!$I$2:$I$18,MATCH(F61,'Appendix 3 Rules'!$A$2:$A$17))))+(IF(Y61="",0,INDEX('Appendix 3 Rules'!$J$2:$J$18,MATCH(F61,'Appendix 3 Rules'!$A$2:$A$17))))+(IF(AA61="",0,INDEX('Appendix 3 Rules'!$K$2:$K$18,MATCH(F61,'Appendix 3 Rules'!$A$2:$A$17))))+(IF(AC61="",0,INDEX('Appendix 3 Rules'!$L$2:$L$18,MATCH(F61,'Appendix 3 Rules'!$A$2:$A$17))))+(IF(AE61="",0,INDEX('Appendix 3 Rules'!$M$2:$M$18,MATCH(F61,'Appendix 3 Rules'!$A$2:$A$17))))+(IF(AG61="",0,INDEX('Appendix 3 Rules'!$N$2:$N$18,MATCH(F61,'Appendix 3 Rules'!$A$2:$A$17))))+(IF(F61="gc1",VLOOKUP(F61,'Appendix 3 Rules'!A$34:$O52,15)))+(IF(F61="gc2",VLOOKUP(F61,'Appendix 3 Rules'!A$34:$O52,15)))+(IF(F61="gc3",VLOOKUP(F61,'Appendix 3 Rules'!A$34:$O52,15)))+(IF(F61="gr1",VLOOKUP(F61,'Appendix 3 Rules'!A$34:$O52,15)))+(IF(F61="gr2",VLOOKUP(F61,'Appendix 3 Rules'!A$34:$O52,15)))+(IF(F61="gr3",VLOOKUP(F61,'Appendix 3 Rules'!A$34:$O52,15)))+(IF(F61="h1",VLOOKUP(F61,'Appendix 3 Rules'!A$34:$O52,15)))+(IF(F61="h2",VLOOKUP(F61,'Appendix 3 Rules'!A$34:$O52,15)))+(IF(F61="h3",VLOOKUP(F61,'Appendix 3 Rules'!A$34:$O52,15)))+(IF(F61="i1",VLOOKUP(F61,'Appendix 3 Rules'!A$34:$O52,15)))+(IF(F61="i2",VLOOKUP(F61,'Appendix 3 Rules'!A$34:$O52,15)))+(IF(F61="j1",VLOOKUP(F61,'Appendix 3 Rules'!A$34:$O52,15)))+(IF(F61="j2",VLOOKUP(F61,'Appendix 3 Rules'!A$34:$O52,15)))+(IF(F61="k",VLOOKUP(F61,'Appendix 3 Rules'!A$34:$O52,15)))+(IF(F61="l1",VLOOKUP(F61,'Appendix 3 Rules'!A$34:$O52,15)))+(IF(F61="l2",VLOOKUP(F61,'Appendix 3 Rules'!A$34:$O52,15)))+(IF(F61="m1",VLOOKUP(F61,'Appendix 3 Rules'!A$34:$O52,15)))+(IF(F61="m2",VLOOKUP(F61,'Appendix 3 Rules'!A$34:$O52,15)))+(IF(F61="m3",VLOOKUP(F61,'Appendix 3 Rules'!A$34:$O52,15)))+(IF(F61="n",VLOOKUP(F61,'Appendix 3 Rules'!A$34:$O52,15)))+(IF(F61="o",VLOOKUP(F61,'Appendix 3 Rules'!A$34:$O52,15)))+(IF(F61="p",VLOOKUP(F61,'Appendix 3 Rules'!A$34:$O52,15)))+(IF(F61="q",VLOOKUP(F61,'Appendix 3 Rules'!A$34:$O52,15)))+(IF(F61="r",VLOOKUP(F61,'Appendix 3 Rules'!A$34:$O52,15)))+(IF(F61="s",VLOOKUP(F61,'Appendix 3 Rules'!A$34:$O52,15)))+(IF(F61="t",VLOOKUP(F61,'Appendix 3 Rules'!A$34:$O52,15)))+(IF(F61="u",VLOOKUP(F61,'Appendix 3 Rules'!A$34:$O52,15))))</f>
        <v/>
      </c>
      <c r="H61" s="80" t="str">
        <f>IF(F61="","",IF(OR(F61="d",F61="e",F61="gc1",F61="gc2",F61="gc3",F61="gr1",F61="gr2",F61="gr3",F61="h1",F61="h2",F61="h3",F61="i1",F61="i2",F61="j1",F61="j2",F61="k",F61="l1",F61="l2",F61="m1",F61="m2",F61="m3",F61="n",F61="o",F61="p",F61="q",F61="r",F61="s",F61="t",F61="u",F61="f"),MIN(G61,VLOOKUP(F61,'Appx 3 (Mass) Rules'!$A$1:$D$150,4,0)),MIN(G61,VLOOKUP(F61,'Appx 3 (Mass) Rules'!$A$1:$D$150,4,0),SUMPRODUCT(IF(I61="",0,INDEX('Appendix 3 Rules'!$B$2:$B$18,MATCH(F61,'Appendix 3 Rules'!$A$2:$A$17))))+(IF(K61="",0,INDEX('Appendix 3 Rules'!$C$2:$C$18,MATCH(F61,'Appendix 3 Rules'!$A$2:$A$17))))+(IF(M61="",0,INDEX('Appendix 3 Rules'!$D$2:$D$18,MATCH(F61,'Appendix 3 Rules'!$A$2:$A$17))))+(IF(O61="",0,INDEX('Appendix 3 Rules'!$E$2:$E$18,MATCH(F61,'Appendix 3 Rules'!$A$2:$A$17))))+(IF(Q61="",0,INDEX('Appendix 3 Rules'!$F$2:$F$18,MATCH(F61,'Appendix 3 Rules'!$A$2:$A$17))))+(IF(S61="",0,INDEX('Appendix 3 Rules'!$G$2:$G$18,MATCH(F61,'Appendix 3 Rules'!$A$2:$A$17))))+(IF(U61="",0,INDEX('Appendix 3 Rules'!$H$2:$H$18,MATCH(F61,'Appendix 3 Rules'!$A$2:$A$17))))+(IF(W61="",0,INDEX('Appendix 3 Rules'!$I$2:$I$18,MATCH(F61,'Appendix 3 Rules'!$A$2:$A$17))))+(IF(Y61="",0,INDEX('Appendix 3 Rules'!$J$2:$J$18,MATCH(F61,'Appendix 3 Rules'!$A$2:$A$17))))+(IF(AA61="",0,INDEX('Appendix 3 Rules'!$K$2:$K$18,MATCH(F61,'Appendix 3 Rules'!$A$2:$A$17))))+(IF(AC61="",0,INDEX('Appendix 3 Rules'!$L$2:$L$18,MATCH(F61,'Appendix 3 Rules'!$A$2:$A$17))))+(IF(AE61="",0,INDEX('Appendix 3 Rules'!$M$2:$M$18,MATCH(F61,'Appendix 3 Rules'!$A$2:$A$17))))+(IF(AG61="",0,INDEX('Appendix 3 Rules'!$N$2:$N$18,MATCH(F61,'Appendix 3 Rules'!$A$2:$A$17))))+(IF(F61="gc1",VLOOKUP(F61,'Appendix 3 Rules'!A$34:$O52,15)))+(IF(F61="gc2",VLOOKUP(F61,'Appendix 3 Rules'!A$34:$O52,15)))+(IF(F61="gc3",VLOOKUP(F61,'Appendix 3 Rules'!A$34:$O52,15)))+(IF(F61="gr1",VLOOKUP(F61,'Appendix 3 Rules'!A$34:$O52,15)))+(IF(F61="gr2",VLOOKUP(F61,'Appendix 3 Rules'!A$34:$O52,15)))+(IF(F61="gr3",VLOOKUP(F61,'Appendix 3 Rules'!A$34:$O52,15)))+(IF(F61="h1",VLOOKUP(F61,'Appendix 3 Rules'!A$34:$O52,15)))+(IF(F61="h2",VLOOKUP(F61,'Appendix 3 Rules'!A$34:$O52,15)))+(IF(F61="h3",VLOOKUP(F61,'Appendix 3 Rules'!A$34:$O52,15)))+(IF(F61="i1",VLOOKUP(F61,'Appendix 3 Rules'!A$34:$O52,15)))+(IF(F61="i2",VLOOKUP(F61,'Appendix 3 Rules'!A$34:$O52,15)))+(IF(F61="j1",VLOOKUP(F61,'Appendix 3 Rules'!A$34:$O52,15)))+(IF(F61="j2",VLOOKUP(F61,'Appendix 3 Rules'!A$34:$O52,15)))+(IF(F61="k",VLOOKUP(F61,'Appendix 3 Rules'!A$34:$O52,15)))+(IF(F61="l1",VLOOKUP(F61,'Appendix 3 Rules'!A$34:$O52,15)))+(IF(F61="l2",VLOOKUP(F61,'Appendix 3 Rules'!A$34:$O52,15)))+(IF(F61="m1",VLOOKUP(F61,'Appendix 3 Rules'!A$34:$O52,15)))+(IF(F61="m2",VLOOKUP(F61,'Appendix 3 Rules'!A$34:$O52,15)))+(IF(F61="m3",VLOOKUP(F61,'Appendix 3 Rules'!A$34:$O52,15)))+(IF(F61="n",VLOOKUP(F61,'Appendix 3 Rules'!A$34:$O52,15)))+(IF(F61="o",VLOOKUP(F61,'Appendix 3 Rules'!A$34:$O52,15)))+(IF(F61="p",VLOOKUP(F61,'Appendix 3 Rules'!A$34:$O52,15)))+(IF(F61="q",VLOOKUP(F61,'Appendix 3 Rules'!A$34:$O52,15)))+(IF(F61="r",VLOOKUP(F61,'Appendix 3 Rules'!A$34:$O52,15)))+(IF(F61="s",VLOOKUP(F61,'Appendix 3 Rules'!A$34:$O52,15)))+(IF(F61="t",VLOOKUP(F61,'Appendix 3 Rules'!A$34:$O52,15)))+(IF(F61="u",VLOOKUP(F61,'Appendix 3 Rules'!A$34:$O52,15))))))</f>
        <v/>
      </c>
      <c r="I61" s="12"/>
      <c r="J61" s="13"/>
      <c r="K61" s="12"/>
      <c r="L61" s="13"/>
      <c r="M61" s="12"/>
      <c r="N61" s="13"/>
      <c r="O61" s="12"/>
      <c r="P61" s="13"/>
      <c r="Q61" s="12"/>
      <c r="R61" s="13"/>
      <c r="S61" s="12"/>
      <c r="T61" s="13"/>
      <c r="U61" s="12"/>
      <c r="V61" s="13"/>
      <c r="W61" s="12"/>
      <c r="X61" s="13"/>
      <c r="Y61" s="12"/>
      <c r="Z61" s="13"/>
      <c r="AA61" s="12"/>
      <c r="AB61" s="13"/>
      <c r="AC61" s="8"/>
      <c r="AD61" s="13"/>
      <c r="AE61" s="8"/>
      <c r="AF61" s="13"/>
      <c r="AG61" s="8"/>
      <c r="AH61" s="13"/>
      <c r="AI61" s="60"/>
      <c r="AK61" s="13" t="str">
        <f>IF(AND(F61&lt;&gt;"f",M61&lt;&gt;""),VLOOKUP(F61,'Appendix 3 Rules'!$A$1:$O$34,4,FALSE),"")</f>
        <v/>
      </c>
      <c r="AL61" s="13" t="str">
        <f>IF(Q61="","",VLOOKUP(F61,'Appendix 3 Rules'!$A$1:$N$34,6,FALSE))</f>
        <v/>
      </c>
      <c r="AM61" s="13" t="str">
        <f>IF(AND(F61="f",U61&lt;&gt;""),VLOOKUP(F61,'Appendix 3 Rules'!$A$1:$N$34,8,FALSE),"")</f>
        <v/>
      </c>
    </row>
    <row r="62" spans="1:39" ht="18" customHeight="1" x14ac:dyDescent="0.2">
      <c r="B62" s="78"/>
      <c r="C62" s="9"/>
      <c r="D62" s="10"/>
      <c r="E62" s="9"/>
      <c r="F62" s="8"/>
      <c r="G62" s="20" t="str">
        <f>IF(F62="","",SUMPRODUCT(IF(I62="",0,INDEX('Appendix 3 Rules'!$B$2:$B$18,MATCH(F62,'Appendix 3 Rules'!$A$2:$A$17))))+(IF(K62="",0,INDEX('Appendix 3 Rules'!$C$2:$C$18,MATCH(F62,'Appendix 3 Rules'!$A$2:$A$17))))+(IF(M62="",0,INDEX('Appendix 3 Rules'!$D$2:$D$18,MATCH(F62,'Appendix 3 Rules'!$A$2:$A$17))))+(IF(O62="",0,INDEX('Appendix 3 Rules'!$E$2:$E$18,MATCH(F62,'Appendix 3 Rules'!$A$2:$A$17))))+(IF(Q62="",0,INDEX('Appendix 3 Rules'!$F$2:$F$18,MATCH(F62,'Appendix 3 Rules'!$A$2:$A$17))))+(IF(S62="",0,INDEX('Appendix 3 Rules'!$G$2:$G$18,MATCH(F62,'Appendix 3 Rules'!$A$2:$A$17))))+(IF(U62="",0,INDEX('Appendix 3 Rules'!$H$2:$H$18,MATCH(F62,'Appendix 3 Rules'!$A$2:$A$17))))+(IF(W62="",0,INDEX('Appendix 3 Rules'!$I$2:$I$18,MATCH(F62,'Appendix 3 Rules'!$A$2:$A$17))))+(IF(Y62="",0,INDEX('Appendix 3 Rules'!$J$2:$J$18,MATCH(F62,'Appendix 3 Rules'!$A$2:$A$17))))+(IF(AA62="",0,INDEX('Appendix 3 Rules'!$K$2:$K$18,MATCH(F62,'Appendix 3 Rules'!$A$2:$A$17))))+(IF(AC62="",0,INDEX('Appendix 3 Rules'!$L$2:$L$18,MATCH(F62,'Appendix 3 Rules'!$A$2:$A$17))))+(IF(AE62="",0,INDEX('Appendix 3 Rules'!$M$2:$M$18,MATCH(F62,'Appendix 3 Rules'!$A$2:$A$17))))+(IF(AG62="",0,INDEX('Appendix 3 Rules'!$N$2:$N$18,MATCH(F62,'Appendix 3 Rules'!$A$2:$A$17))))+(IF(F62="gc1",VLOOKUP(F62,'Appendix 3 Rules'!A$34:$O53,15)))+(IF(F62="gc2",VLOOKUP(F62,'Appendix 3 Rules'!A$34:$O53,15)))+(IF(F62="gc3",VLOOKUP(F62,'Appendix 3 Rules'!A$34:$O53,15)))+(IF(F62="gr1",VLOOKUP(F62,'Appendix 3 Rules'!A$34:$O53,15)))+(IF(F62="gr2",VLOOKUP(F62,'Appendix 3 Rules'!A$34:$O53,15)))+(IF(F62="gr3",VLOOKUP(F62,'Appendix 3 Rules'!A$34:$O53,15)))+(IF(F62="h1",VLOOKUP(F62,'Appendix 3 Rules'!A$34:$O53,15)))+(IF(F62="h2",VLOOKUP(F62,'Appendix 3 Rules'!A$34:$O53,15)))+(IF(F62="h3",VLOOKUP(F62,'Appendix 3 Rules'!A$34:$O53,15)))+(IF(F62="i1",VLOOKUP(F62,'Appendix 3 Rules'!A$34:$O53,15)))+(IF(F62="i2",VLOOKUP(F62,'Appendix 3 Rules'!A$34:$O53,15)))+(IF(F62="j1",VLOOKUP(F62,'Appendix 3 Rules'!A$34:$O53,15)))+(IF(F62="j2",VLOOKUP(F62,'Appendix 3 Rules'!A$34:$O53,15)))+(IF(F62="k",VLOOKUP(F62,'Appendix 3 Rules'!A$34:$O53,15)))+(IF(F62="l1",VLOOKUP(F62,'Appendix 3 Rules'!A$34:$O53,15)))+(IF(F62="l2",VLOOKUP(F62,'Appendix 3 Rules'!A$34:$O53,15)))+(IF(F62="m1",VLOOKUP(F62,'Appendix 3 Rules'!A$34:$O53,15)))+(IF(F62="m2",VLOOKUP(F62,'Appendix 3 Rules'!A$34:$O53,15)))+(IF(F62="m3",VLOOKUP(F62,'Appendix 3 Rules'!A$34:$O53,15)))+(IF(F62="n",VLOOKUP(F62,'Appendix 3 Rules'!A$34:$O53,15)))+(IF(F62="o",VLOOKUP(F62,'Appendix 3 Rules'!A$34:$O53,15)))+(IF(F62="p",VLOOKUP(F62,'Appendix 3 Rules'!A$34:$O53,15)))+(IF(F62="q",VLOOKUP(F62,'Appendix 3 Rules'!A$34:$O53,15)))+(IF(F62="r",VLOOKUP(F62,'Appendix 3 Rules'!A$34:$O53,15)))+(IF(F62="s",VLOOKUP(F62,'Appendix 3 Rules'!A$34:$O53,15)))+(IF(F62="t",VLOOKUP(F62,'Appendix 3 Rules'!A$34:$O53,15)))+(IF(F62="u",VLOOKUP(F62,'Appendix 3 Rules'!A$34:$O53,15))))</f>
        <v/>
      </c>
      <c r="H62" s="80" t="str">
        <f>IF(F62="","",IF(OR(F62="d",F62="e",F62="gc1",F62="gc2",F62="gc3",F62="gr1",F62="gr2",F62="gr3",F62="h1",F62="h2",F62="h3",F62="i1",F62="i2",F62="j1",F62="j2",F62="k",F62="l1",F62="l2",F62="m1",F62="m2",F62="m3",F62="n",F62="o",F62="p",F62="q",F62="r",F62="s",F62="t",F62="u",F62="f"),MIN(G62,VLOOKUP(F62,'Appx 3 (Mass) Rules'!$A$1:$D$150,4,0)),MIN(G62,VLOOKUP(F62,'Appx 3 (Mass) Rules'!$A$1:$D$150,4,0),SUMPRODUCT(IF(I62="",0,INDEX('Appendix 3 Rules'!$B$2:$B$18,MATCH(F62,'Appendix 3 Rules'!$A$2:$A$17))))+(IF(K62="",0,INDEX('Appendix 3 Rules'!$C$2:$C$18,MATCH(F62,'Appendix 3 Rules'!$A$2:$A$17))))+(IF(M62="",0,INDEX('Appendix 3 Rules'!$D$2:$D$18,MATCH(F62,'Appendix 3 Rules'!$A$2:$A$17))))+(IF(O62="",0,INDEX('Appendix 3 Rules'!$E$2:$E$18,MATCH(F62,'Appendix 3 Rules'!$A$2:$A$17))))+(IF(Q62="",0,INDEX('Appendix 3 Rules'!$F$2:$F$18,MATCH(F62,'Appendix 3 Rules'!$A$2:$A$17))))+(IF(S62="",0,INDEX('Appendix 3 Rules'!$G$2:$G$18,MATCH(F62,'Appendix 3 Rules'!$A$2:$A$17))))+(IF(U62="",0,INDEX('Appendix 3 Rules'!$H$2:$H$18,MATCH(F62,'Appendix 3 Rules'!$A$2:$A$17))))+(IF(W62="",0,INDEX('Appendix 3 Rules'!$I$2:$I$18,MATCH(F62,'Appendix 3 Rules'!$A$2:$A$17))))+(IF(Y62="",0,INDEX('Appendix 3 Rules'!$J$2:$J$18,MATCH(F62,'Appendix 3 Rules'!$A$2:$A$17))))+(IF(AA62="",0,INDEX('Appendix 3 Rules'!$K$2:$K$18,MATCH(F62,'Appendix 3 Rules'!$A$2:$A$17))))+(IF(AC62="",0,INDEX('Appendix 3 Rules'!$L$2:$L$18,MATCH(F62,'Appendix 3 Rules'!$A$2:$A$17))))+(IF(AE62="",0,INDEX('Appendix 3 Rules'!$M$2:$M$18,MATCH(F62,'Appendix 3 Rules'!$A$2:$A$17))))+(IF(AG62="",0,INDEX('Appendix 3 Rules'!$N$2:$N$18,MATCH(F62,'Appendix 3 Rules'!$A$2:$A$17))))+(IF(F62="gc1",VLOOKUP(F62,'Appendix 3 Rules'!A$34:$O53,15)))+(IF(F62="gc2",VLOOKUP(F62,'Appendix 3 Rules'!A$34:$O53,15)))+(IF(F62="gc3",VLOOKUP(F62,'Appendix 3 Rules'!A$34:$O53,15)))+(IF(F62="gr1",VLOOKUP(F62,'Appendix 3 Rules'!A$34:$O53,15)))+(IF(F62="gr2",VLOOKUP(F62,'Appendix 3 Rules'!A$34:$O53,15)))+(IF(F62="gr3",VLOOKUP(F62,'Appendix 3 Rules'!A$34:$O53,15)))+(IF(F62="h1",VLOOKUP(F62,'Appendix 3 Rules'!A$34:$O53,15)))+(IF(F62="h2",VLOOKUP(F62,'Appendix 3 Rules'!A$34:$O53,15)))+(IF(F62="h3",VLOOKUP(F62,'Appendix 3 Rules'!A$34:$O53,15)))+(IF(F62="i1",VLOOKUP(F62,'Appendix 3 Rules'!A$34:$O53,15)))+(IF(F62="i2",VLOOKUP(F62,'Appendix 3 Rules'!A$34:$O53,15)))+(IF(F62="j1",VLOOKUP(F62,'Appendix 3 Rules'!A$34:$O53,15)))+(IF(F62="j2",VLOOKUP(F62,'Appendix 3 Rules'!A$34:$O53,15)))+(IF(F62="k",VLOOKUP(F62,'Appendix 3 Rules'!A$34:$O53,15)))+(IF(F62="l1",VLOOKUP(F62,'Appendix 3 Rules'!A$34:$O53,15)))+(IF(F62="l2",VLOOKUP(F62,'Appendix 3 Rules'!A$34:$O53,15)))+(IF(F62="m1",VLOOKUP(F62,'Appendix 3 Rules'!A$34:$O53,15)))+(IF(F62="m2",VLOOKUP(F62,'Appendix 3 Rules'!A$34:$O53,15)))+(IF(F62="m3",VLOOKUP(F62,'Appendix 3 Rules'!A$34:$O53,15)))+(IF(F62="n",VLOOKUP(F62,'Appendix 3 Rules'!A$34:$O53,15)))+(IF(F62="o",VLOOKUP(F62,'Appendix 3 Rules'!A$34:$O53,15)))+(IF(F62="p",VLOOKUP(F62,'Appendix 3 Rules'!A$34:$O53,15)))+(IF(F62="q",VLOOKUP(F62,'Appendix 3 Rules'!A$34:$O53,15)))+(IF(F62="r",VLOOKUP(F62,'Appendix 3 Rules'!A$34:$O53,15)))+(IF(F62="s",VLOOKUP(F62,'Appendix 3 Rules'!A$34:$O53,15)))+(IF(F62="t",VLOOKUP(F62,'Appendix 3 Rules'!A$34:$O53,15)))+(IF(F62="u",VLOOKUP(F62,'Appendix 3 Rules'!A$34:$O53,15))))))</f>
        <v/>
      </c>
      <c r="I62" s="11"/>
      <c r="J62" s="14"/>
      <c r="K62" s="11"/>
      <c r="L62" s="14"/>
      <c r="M62" s="11"/>
      <c r="N62" s="14"/>
      <c r="O62" s="11"/>
      <c r="P62" s="14"/>
      <c r="Q62" s="11"/>
      <c r="R62" s="14"/>
      <c r="S62" s="76"/>
      <c r="T62" s="14"/>
      <c r="U62" s="11"/>
      <c r="V62" s="14"/>
      <c r="W62" s="11"/>
      <c r="X62" s="14"/>
      <c r="Y62" s="77"/>
      <c r="Z62" s="14"/>
      <c r="AA62" s="77"/>
      <c r="AB62" s="14"/>
      <c r="AC62" s="8"/>
      <c r="AD62" s="13"/>
      <c r="AE62" s="8"/>
      <c r="AF62" s="13"/>
      <c r="AG62" s="8"/>
      <c r="AH62" s="13"/>
      <c r="AI62" s="60"/>
      <c r="AK62" s="13" t="str">
        <f>IF(AND(F62&lt;&gt;"f",M62&lt;&gt;""),VLOOKUP(F62,'Appendix 3 Rules'!$A$1:$O$34,4,FALSE),"")</f>
        <v/>
      </c>
      <c r="AL62" s="13" t="str">
        <f>IF(Q62="","",VLOOKUP(F62,'Appendix 3 Rules'!$A$1:$N$34,6,FALSE))</f>
        <v/>
      </c>
      <c r="AM62" s="13" t="str">
        <f>IF(AND(F62="f",U62&lt;&gt;""),VLOOKUP(F62,'Appendix 3 Rules'!$A$1:$N$34,8,FALSE),"")</f>
        <v/>
      </c>
    </row>
    <row r="63" spans="1:39" ht="18" customHeight="1" x14ac:dyDescent="0.2">
      <c r="B63" s="78"/>
      <c r="C63" s="9"/>
      <c r="D63" s="10"/>
      <c r="E63" s="9"/>
      <c r="F63" s="8"/>
      <c r="G63" s="20" t="str">
        <f>IF(F63="","",SUMPRODUCT(IF(I63="",0,INDEX('Appendix 3 Rules'!$B$2:$B$18,MATCH(F63,'Appendix 3 Rules'!$A$2:$A$17))))+(IF(K63="",0,INDEX('Appendix 3 Rules'!$C$2:$C$18,MATCH(F63,'Appendix 3 Rules'!$A$2:$A$17))))+(IF(M63="",0,INDEX('Appendix 3 Rules'!$D$2:$D$18,MATCH(F63,'Appendix 3 Rules'!$A$2:$A$17))))+(IF(O63="",0,INDEX('Appendix 3 Rules'!$E$2:$E$18,MATCH(F63,'Appendix 3 Rules'!$A$2:$A$17))))+(IF(Q63="",0,INDEX('Appendix 3 Rules'!$F$2:$F$18,MATCH(F63,'Appendix 3 Rules'!$A$2:$A$17))))+(IF(S63="",0,INDEX('Appendix 3 Rules'!$G$2:$G$18,MATCH(F63,'Appendix 3 Rules'!$A$2:$A$17))))+(IF(U63="",0,INDEX('Appendix 3 Rules'!$H$2:$H$18,MATCH(F63,'Appendix 3 Rules'!$A$2:$A$17))))+(IF(W63="",0,INDEX('Appendix 3 Rules'!$I$2:$I$18,MATCH(F63,'Appendix 3 Rules'!$A$2:$A$17))))+(IF(Y63="",0,INDEX('Appendix 3 Rules'!$J$2:$J$18,MATCH(F63,'Appendix 3 Rules'!$A$2:$A$17))))+(IF(AA63="",0,INDEX('Appendix 3 Rules'!$K$2:$K$18,MATCH(F63,'Appendix 3 Rules'!$A$2:$A$17))))+(IF(AC63="",0,INDEX('Appendix 3 Rules'!$L$2:$L$18,MATCH(F63,'Appendix 3 Rules'!$A$2:$A$17))))+(IF(AE63="",0,INDEX('Appendix 3 Rules'!$M$2:$M$18,MATCH(F63,'Appendix 3 Rules'!$A$2:$A$17))))+(IF(AG63="",0,INDEX('Appendix 3 Rules'!$N$2:$N$18,MATCH(F63,'Appendix 3 Rules'!$A$2:$A$17))))+(IF(F63="gc1",VLOOKUP(F63,'Appendix 3 Rules'!A$34:$O54,15)))+(IF(F63="gc2",VLOOKUP(F63,'Appendix 3 Rules'!A$34:$O54,15)))+(IF(F63="gc3",VLOOKUP(F63,'Appendix 3 Rules'!A$34:$O54,15)))+(IF(F63="gr1",VLOOKUP(F63,'Appendix 3 Rules'!A$34:$O54,15)))+(IF(F63="gr2",VLOOKUP(F63,'Appendix 3 Rules'!A$34:$O54,15)))+(IF(F63="gr3",VLOOKUP(F63,'Appendix 3 Rules'!A$34:$O54,15)))+(IF(F63="h1",VLOOKUP(F63,'Appendix 3 Rules'!A$34:$O54,15)))+(IF(F63="h2",VLOOKUP(F63,'Appendix 3 Rules'!A$34:$O54,15)))+(IF(F63="h3",VLOOKUP(F63,'Appendix 3 Rules'!A$34:$O54,15)))+(IF(F63="i1",VLOOKUP(F63,'Appendix 3 Rules'!A$34:$O54,15)))+(IF(F63="i2",VLOOKUP(F63,'Appendix 3 Rules'!A$34:$O54,15)))+(IF(F63="j1",VLOOKUP(F63,'Appendix 3 Rules'!A$34:$O54,15)))+(IF(F63="j2",VLOOKUP(F63,'Appendix 3 Rules'!A$34:$O54,15)))+(IF(F63="k",VLOOKUP(F63,'Appendix 3 Rules'!A$34:$O54,15)))+(IF(F63="l1",VLOOKUP(F63,'Appendix 3 Rules'!A$34:$O54,15)))+(IF(F63="l2",VLOOKUP(F63,'Appendix 3 Rules'!A$34:$O54,15)))+(IF(F63="m1",VLOOKUP(F63,'Appendix 3 Rules'!A$34:$O54,15)))+(IF(F63="m2",VLOOKUP(F63,'Appendix 3 Rules'!A$34:$O54,15)))+(IF(F63="m3",VLOOKUP(F63,'Appendix 3 Rules'!A$34:$O54,15)))+(IF(F63="n",VLOOKUP(F63,'Appendix 3 Rules'!A$34:$O54,15)))+(IF(F63="o",VLOOKUP(F63,'Appendix 3 Rules'!A$34:$O54,15)))+(IF(F63="p",VLOOKUP(F63,'Appendix 3 Rules'!A$34:$O54,15)))+(IF(F63="q",VLOOKUP(F63,'Appendix 3 Rules'!A$34:$O54,15)))+(IF(F63="r",VLOOKUP(F63,'Appendix 3 Rules'!A$34:$O54,15)))+(IF(F63="s",VLOOKUP(F63,'Appendix 3 Rules'!A$34:$O54,15)))+(IF(F63="t",VLOOKUP(F63,'Appendix 3 Rules'!A$34:$O54,15)))+(IF(F63="u",VLOOKUP(F63,'Appendix 3 Rules'!A$34:$O54,15))))</f>
        <v/>
      </c>
      <c r="H63" s="80" t="str">
        <f>IF(F63="","",IF(OR(F63="d",F63="e",F63="gc1",F63="gc2",F63="gc3",F63="gr1",F63="gr2",F63="gr3",F63="h1",F63="h2",F63="h3",F63="i1",F63="i2",F63="j1",F63="j2",F63="k",F63="l1",F63="l2",F63="m1",F63="m2",F63="m3",F63="n",F63="o",F63="p",F63="q",F63="r",F63="s",F63="t",F63="u",F63="f"),MIN(G63,VLOOKUP(F63,'Appx 3 (Mass) Rules'!$A$1:$D$150,4,0)),MIN(G63,VLOOKUP(F63,'Appx 3 (Mass) Rules'!$A$1:$D$150,4,0),SUMPRODUCT(IF(I63="",0,INDEX('Appendix 3 Rules'!$B$2:$B$18,MATCH(F63,'Appendix 3 Rules'!$A$2:$A$17))))+(IF(K63="",0,INDEX('Appendix 3 Rules'!$C$2:$C$18,MATCH(F63,'Appendix 3 Rules'!$A$2:$A$17))))+(IF(M63="",0,INDEX('Appendix 3 Rules'!$D$2:$D$18,MATCH(F63,'Appendix 3 Rules'!$A$2:$A$17))))+(IF(O63="",0,INDEX('Appendix 3 Rules'!$E$2:$E$18,MATCH(F63,'Appendix 3 Rules'!$A$2:$A$17))))+(IF(Q63="",0,INDEX('Appendix 3 Rules'!$F$2:$F$18,MATCH(F63,'Appendix 3 Rules'!$A$2:$A$17))))+(IF(S63="",0,INDEX('Appendix 3 Rules'!$G$2:$G$18,MATCH(F63,'Appendix 3 Rules'!$A$2:$A$17))))+(IF(U63="",0,INDEX('Appendix 3 Rules'!$H$2:$H$18,MATCH(F63,'Appendix 3 Rules'!$A$2:$A$17))))+(IF(W63="",0,INDEX('Appendix 3 Rules'!$I$2:$I$18,MATCH(F63,'Appendix 3 Rules'!$A$2:$A$17))))+(IF(Y63="",0,INDEX('Appendix 3 Rules'!$J$2:$J$18,MATCH(F63,'Appendix 3 Rules'!$A$2:$A$17))))+(IF(AA63="",0,INDEX('Appendix 3 Rules'!$K$2:$K$18,MATCH(F63,'Appendix 3 Rules'!$A$2:$A$17))))+(IF(AC63="",0,INDEX('Appendix 3 Rules'!$L$2:$L$18,MATCH(F63,'Appendix 3 Rules'!$A$2:$A$17))))+(IF(AE63="",0,INDEX('Appendix 3 Rules'!$M$2:$M$18,MATCH(F63,'Appendix 3 Rules'!$A$2:$A$17))))+(IF(AG63="",0,INDEX('Appendix 3 Rules'!$N$2:$N$18,MATCH(F63,'Appendix 3 Rules'!$A$2:$A$17))))+(IF(F63="gc1",VLOOKUP(F63,'Appendix 3 Rules'!A$34:$O54,15)))+(IF(F63="gc2",VLOOKUP(F63,'Appendix 3 Rules'!A$34:$O54,15)))+(IF(F63="gc3",VLOOKUP(F63,'Appendix 3 Rules'!A$34:$O54,15)))+(IF(F63="gr1",VLOOKUP(F63,'Appendix 3 Rules'!A$34:$O54,15)))+(IF(F63="gr2",VLOOKUP(F63,'Appendix 3 Rules'!A$34:$O54,15)))+(IF(F63="gr3",VLOOKUP(F63,'Appendix 3 Rules'!A$34:$O54,15)))+(IF(F63="h1",VLOOKUP(F63,'Appendix 3 Rules'!A$34:$O54,15)))+(IF(F63="h2",VLOOKUP(F63,'Appendix 3 Rules'!A$34:$O54,15)))+(IF(F63="h3",VLOOKUP(F63,'Appendix 3 Rules'!A$34:$O54,15)))+(IF(F63="i1",VLOOKUP(F63,'Appendix 3 Rules'!A$34:$O54,15)))+(IF(F63="i2",VLOOKUP(F63,'Appendix 3 Rules'!A$34:$O54,15)))+(IF(F63="j1",VLOOKUP(F63,'Appendix 3 Rules'!A$34:$O54,15)))+(IF(F63="j2",VLOOKUP(F63,'Appendix 3 Rules'!A$34:$O54,15)))+(IF(F63="k",VLOOKUP(F63,'Appendix 3 Rules'!A$34:$O54,15)))+(IF(F63="l1",VLOOKUP(F63,'Appendix 3 Rules'!A$34:$O54,15)))+(IF(F63="l2",VLOOKUP(F63,'Appendix 3 Rules'!A$34:$O54,15)))+(IF(F63="m1",VLOOKUP(F63,'Appendix 3 Rules'!A$34:$O54,15)))+(IF(F63="m2",VLOOKUP(F63,'Appendix 3 Rules'!A$34:$O54,15)))+(IF(F63="m3",VLOOKUP(F63,'Appendix 3 Rules'!A$34:$O54,15)))+(IF(F63="n",VLOOKUP(F63,'Appendix 3 Rules'!A$34:$O54,15)))+(IF(F63="o",VLOOKUP(F63,'Appendix 3 Rules'!A$34:$O54,15)))+(IF(F63="p",VLOOKUP(F63,'Appendix 3 Rules'!A$34:$O54,15)))+(IF(F63="q",VLOOKUP(F63,'Appendix 3 Rules'!A$34:$O54,15)))+(IF(F63="r",VLOOKUP(F63,'Appendix 3 Rules'!A$34:$O54,15)))+(IF(F63="s",VLOOKUP(F63,'Appendix 3 Rules'!A$34:$O54,15)))+(IF(F63="t",VLOOKUP(F63,'Appendix 3 Rules'!A$34:$O54,15)))+(IF(F63="u",VLOOKUP(F63,'Appendix 3 Rules'!A$34:$O54,15))))))</f>
        <v/>
      </c>
      <c r="I63" s="12"/>
      <c r="J63" s="13"/>
      <c r="K63" s="12"/>
      <c r="L63" s="13"/>
      <c r="M63" s="12"/>
      <c r="N63" s="13"/>
      <c r="O63" s="12"/>
      <c r="P63" s="13"/>
      <c r="Q63" s="12"/>
      <c r="R63" s="13"/>
      <c r="S63" s="12"/>
      <c r="T63" s="13"/>
      <c r="U63" s="12"/>
      <c r="V63" s="13"/>
      <c r="W63" s="12"/>
      <c r="X63" s="13"/>
      <c r="Y63" s="12"/>
      <c r="Z63" s="13"/>
      <c r="AA63" s="12"/>
      <c r="AB63" s="13"/>
      <c r="AC63" s="8"/>
      <c r="AD63" s="13"/>
      <c r="AE63" s="8"/>
      <c r="AF63" s="13"/>
      <c r="AG63" s="8"/>
      <c r="AH63" s="13"/>
      <c r="AI63" s="60"/>
      <c r="AK63" s="13" t="str">
        <f>IF(AND(F63&lt;&gt;"f",M63&lt;&gt;""),VLOOKUP(F63,'Appendix 3 Rules'!$A$1:$O$34,4,FALSE),"")</f>
        <v/>
      </c>
      <c r="AL63" s="13" t="str">
        <f>IF(Q63="","",VLOOKUP(F63,'Appendix 3 Rules'!$A$1:$N$34,6,FALSE))</f>
        <v/>
      </c>
      <c r="AM63" s="13" t="str">
        <f>IF(AND(F63="f",U63&lt;&gt;""),VLOOKUP(F63,'Appendix 3 Rules'!$A$1:$N$34,8,FALSE),"")</f>
        <v/>
      </c>
    </row>
    <row r="64" spans="1:39" ht="18" customHeight="1" x14ac:dyDescent="0.2">
      <c r="B64" s="78"/>
      <c r="C64" s="9"/>
      <c r="D64" s="10"/>
      <c r="E64" s="9"/>
      <c r="F64" s="8"/>
      <c r="G64" s="20" t="str">
        <f>IF(F64="","",SUMPRODUCT(IF(I64="",0,INDEX('Appendix 3 Rules'!$B$2:$B$18,MATCH(F64,'Appendix 3 Rules'!$A$2:$A$17))))+(IF(K64="",0,INDEX('Appendix 3 Rules'!$C$2:$C$18,MATCH(F64,'Appendix 3 Rules'!$A$2:$A$17))))+(IF(M64="",0,INDEX('Appendix 3 Rules'!$D$2:$D$18,MATCH(F64,'Appendix 3 Rules'!$A$2:$A$17))))+(IF(O64="",0,INDEX('Appendix 3 Rules'!$E$2:$E$18,MATCH(F64,'Appendix 3 Rules'!$A$2:$A$17))))+(IF(Q64="",0,INDEX('Appendix 3 Rules'!$F$2:$F$18,MATCH(F64,'Appendix 3 Rules'!$A$2:$A$17))))+(IF(S64="",0,INDEX('Appendix 3 Rules'!$G$2:$G$18,MATCH(F64,'Appendix 3 Rules'!$A$2:$A$17))))+(IF(U64="",0,INDEX('Appendix 3 Rules'!$H$2:$H$18,MATCH(F64,'Appendix 3 Rules'!$A$2:$A$17))))+(IF(W64="",0,INDEX('Appendix 3 Rules'!$I$2:$I$18,MATCH(F64,'Appendix 3 Rules'!$A$2:$A$17))))+(IF(Y64="",0,INDEX('Appendix 3 Rules'!$J$2:$J$18,MATCH(F64,'Appendix 3 Rules'!$A$2:$A$17))))+(IF(AA64="",0,INDEX('Appendix 3 Rules'!$K$2:$K$18,MATCH(F64,'Appendix 3 Rules'!$A$2:$A$17))))+(IF(AC64="",0,INDEX('Appendix 3 Rules'!$L$2:$L$18,MATCH(F64,'Appendix 3 Rules'!$A$2:$A$17))))+(IF(AE64="",0,INDEX('Appendix 3 Rules'!$M$2:$M$18,MATCH(F64,'Appendix 3 Rules'!$A$2:$A$17))))+(IF(AG64="",0,INDEX('Appendix 3 Rules'!$N$2:$N$18,MATCH(F64,'Appendix 3 Rules'!$A$2:$A$17))))+(IF(F64="gc1",VLOOKUP(F64,'Appendix 3 Rules'!A$34:$O55,15)))+(IF(F64="gc2",VLOOKUP(F64,'Appendix 3 Rules'!A$34:$O55,15)))+(IF(F64="gc3",VLOOKUP(F64,'Appendix 3 Rules'!A$34:$O55,15)))+(IF(F64="gr1",VLOOKUP(F64,'Appendix 3 Rules'!A$34:$O55,15)))+(IF(F64="gr2",VLOOKUP(F64,'Appendix 3 Rules'!A$34:$O55,15)))+(IF(F64="gr3",VLOOKUP(F64,'Appendix 3 Rules'!A$34:$O55,15)))+(IF(F64="h1",VLOOKUP(F64,'Appendix 3 Rules'!A$34:$O55,15)))+(IF(F64="h2",VLOOKUP(F64,'Appendix 3 Rules'!A$34:$O55,15)))+(IF(F64="h3",VLOOKUP(F64,'Appendix 3 Rules'!A$34:$O55,15)))+(IF(F64="i1",VLOOKUP(F64,'Appendix 3 Rules'!A$34:$O55,15)))+(IF(F64="i2",VLOOKUP(F64,'Appendix 3 Rules'!A$34:$O55,15)))+(IF(F64="j1",VLOOKUP(F64,'Appendix 3 Rules'!A$34:$O55,15)))+(IF(F64="j2",VLOOKUP(F64,'Appendix 3 Rules'!A$34:$O55,15)))+(IF(F64="k",VLOOKUP(F64,'Appendix 3 Rules'!A$34:$O55,15)))+(IF(F64="l1",VLOOKUP(F64,'Appendix 3 Rules'!A$34:$O55,15)))+(IF(F64="l2",VLOOKUP(F64,'Appendix 3 Rules'!A$34:$O55,15)))+(IF(F64="m1",VLOOKUP(F64,'Appendix 3 Rules'!A$34:$O55,15)))+(IF(F64="m2",VLOOKUP(F64,'Appendix 3 Rules'!A$34:$O55,15)))+(IF(F64="m3",VLOOKUP(F64,'Appendix 3 Rules'!A$34:$O55,15)))+(IF(F64="n",VLOOKUP(F64,'Appendix 3 Rules'!A$34:$O55,15)))+(IF(F64="o",VLOOKUP(F64,'Appendix 3 Rules'!A$34:$O55,15)))+(IF(F64="p",VLOOKUP(F64,'Appendix 3 Rules'!A$34:$O55,15)))+(IF(F64="q",VLOOKUP(F64,'Appendix 3 Rules'!A$34:$O55,15)))+(IF(F64="r",VLOOKUP(F64,'Appendix 3 Rules'!A$34:$O55,15)))+(IF(F64="s",VLOOKUP(F64,'Appendix 3 Rules'!A$34:$O55,15)))+(IF(F64="t",VLOOKUP(F64,'Appendix 3 Rules'!A$34:$O55,15)))+(IF(F64="u",VLOOKUP(F64,'Appendix 3 Rules'!A$34:$O55,15))))</f>
        <v/>
      </c>
      <c r="H64" s="80" t="str">
        <f>IF(F64="","",IF(OR(F64="d",F64="e",F64="gc1",F64="gc2",F64="gc3",F64="gr1",F64="gr2",F64="gr3",F64="h1",F64="h2",F64="h3",F64="i1",F64="i2",F64="j1",F64="j2",F64="k",F64="l1",F64="l2",F64="m1",F64="m2",F64="m3",F64="n",F64="o",F64="p",F64="q",F64="r",F64="s",F64="t",F64="u",F64="f"),MIN(G64,VLOOKUP(F64,'Appx 3 (Mass) Rules'!$A$1:$D$150,4,0)),MIN(G64,VLOOKUP(F64,'Appx 3 (Mass) Rules'!$A$1:$D$150,4,0),SUMPRODUCT(IF(I64="",0,INDEX('Appendix 3 Rules'!$B$2:$B$18,MATCH(F64,'Appendix 3 Rules'!$A$2:$A$17))))+(IF(K64="",0,INDEX('Appendix 3 Rules'!$C$2:$C$18,MATCH(F64,'Appendix 3 Rules'!$A$2:$A$17))))+(IF(M64="",0,INDEX('Appendix 3 Rules'!$D$2:$D$18,MATCH(F64,'Appendix 3 Rules'!$A$2:$A$17))))+(IF(O64="",0,INDEX('Appendix 3 Rules'!$E$2:$E$18,MATCH(F64,'Appendix 3 Rules'!$A$2:$A$17))))+(IF(Q64="",0,INDEX('Appendix 3 Rules'!$F$2:$F$18,MATCH(F64,'Appendix 3 Rules'!$A$2:$A$17))))+(IF(S64="",0,INDEX('Appendix 3 Rules'!$G$2:$G$18,MATCH(F64,'Appendix 3 Rules'!$A$2:$A$17))))+(IF(U64="",0,INDEX('Appendix 3 Rules'!$H$2:$H$18,MATCH(F64,'Appendix 3 Rules'!$A$2:$A$17))))+(IF(W64="",0,INDEX('Appendix 3 Rules'!$I$2:$I$18,MATCH(F64,'Appendix 3 Rules'!$A$2:$A$17))))+(IF(Y64="",0,INDEX('Appendix 3 Rules'!$J$2:$J$18,MATCH(F64,'Appendix 3 Rules'!$A$2:$A$17))))+(IF(AA64="",0,INDEX('Appendix 3 Rules'!$K$2:$K$18,MATCH(F64,'Appendix 3 Rules'!$A$2:$A$17))))+(IF(AC64="",0,INDEX('Appendix 3 Rules'!$L$2:$L$18,MATCH(F64,'Appendix 3 Rules'!$A$2:$A$17))))+(IF(AE64="",0,INDEX('Appendix 3 Rules'!$M$2:$M$18,MATCH(F64,'Appendix 3 Rules'!$A$2:$A$17))))+(IF(AG64="",0,INDEX('Appendix 3 Rules'!$N$2:$N$18,MATCH(F64,'Appendix 3 Rules'!$A$2:$A$17))))+(IF(F64="gc1",VLOOKUP(F64,'Appendix 3 Rules'!A$34:$O55,15)))+(IF(F64="gc2",VLOOKUP(F64,'Appendix 3 Rules'!A$34:$O55,15)))+(IF(F64="gc3",VLOOKUP(F64,'Appendix 3 Rules'!A$34:$O55,15)))+(IF(F64="gr1",VLOOKUP(F64,'Appendix 3 Rules'!A$34:$O55,15)))+(IF(F64="gr2",VLOOKUP(F64,'Appendix 3 Rules'!A$34:$O55,15)))+(IF(F64="gr3",VLOOKUP(F64,'Appendix 3 Rules'!A$34:$O55,15)))+(IF(F64="h1",VLOOKUP(F64,'Appendix 3 Rules'!A$34:$O55,15)))+(IF(F64="h2",VLOOKUP(F64,'Appendix 3 Rules'!A$34:$O55,15)))+(IF(F64="h3",VLOOKUP(F64,'Appendix 3 Rules'!A$34:$O55,15)))+(IF(F64="i1",VLOOKUP(F64,'Appendix 3 Rules'!A$34:$O55,15)))+(IF(F64="i2",VLOOKUP(F64,'Appendix 3 Rules'!A$34:$O55,15)))+(IF(F64="j1",VLOOKUP(F64,'Appendix 3 Rules'!A$34:$O55,15)))+(IF(F64="j2",VLOOKUP(F64,'Appendix 3 Rules'!A$34:$O55,15)))+(IF(F64="k",VLOOKUP(F64,'Appendix 3 Rules'!A$34:$O55,15)))+(IF(F64="l1",VLOOKUP(F64,'Appendix 3 Rules'!A$34:$O55,15)))+(IF(F64="l2",VLOOKUP(F64,'Appendix 3 Rules'!A$34:$O55,15)))+(IF(F64="m1",VLOOKUP(F64,'Appendix 3 Rules'!A$34:$O55,15)))+(IF(F64="m2",VLOOKUP(F64,'Appendix 3 Rules'!A$34:$O55,15)))+(IF(F64="m3",VLOOKUP(F64,'Appendix 3 Rules'!A$34:$O55,15)))+(IF(F64="n",VLOOKUP(F64,'Appendix 3 Rules'!A$34:$O55,15)))+(IF(F64="o",VLOOKUP(F64,'Appendix 3 Rules'!A$34:$O55,15)))+(IF(F64="p",VLOOKUP(F64,'Appendix 3 Rules'!A$34:$O55,15)))+(IF(F64="q",VLOOKUP(F64,'Appendix 3 Rules'!A$34:$O55,15)))+(IF(F64="r",VLOOKUP(F64,'Appendix 3 Rules'!A$34:$O55,15)))+(IF(F64="s",VLOOKUP(F64,'Appendix 3 Rules'!A$34:$O55,15)))+(IF(F64="t",VLOOKUP(F64,'Appendix 3 Rules'!A$34:$O55,15)))+(IF(F64="u",VLOOKUP(F64,'Appendix 3 Rules'!A$34:$O55,15))))))</f>
        <v/>
      </c>
      <c r="I64" s="11"/>
      <c r="J64" s="14"/>
      <c r="K64" s="11"/>
      <c r="L64" s="14"/>
      <c r="M64" s="11"/>
      <c r="N64" s="14"/>
      <c r="O64" s="11"/>
      <c r="P64" s="14"/>
      <c r="Q64" s="11"/>
      <c r="R64" s="14"/>
      <c r="S64" s="76"/>
      <c r="T64" s="14"/>
      <c r="U64" s="11"/>
      <c r="V64" s="14"/>
      <c r="W64" s="11"/>
      <c r="X64" s="14"/>
      <c r="Y64" s="77"/>
      <c r="Z64" s="14"/>
      <c r="AA64" s="77"/>
      <c r="AB64" s="14"/>
      <c r="AC64" s="8"/>
      <c r="AD64" s="13"/>
      <c r="AE64" s="8"/>
      <c r="AF64" s="13"/>
      <c r="AG64" s="8"/>
      <c r="AH64" s="13"/>
      <c r="AI64" s="60"/>
      <c r="AK64" s="13" t="str">
        <f>IF(AND(F64&lt;&gt;"f",M64&lt;&gt;""),VLOOKUP(F64,'Appendix 3 Rules'!$A$1:$O$34,4,FALSE),"")</f>
        <v/>
      </c>
      <c r="AL64" s="13" t="str">
        <f>IF(Q64="","",VLOOKUP(F64,'Appendix 3 Rules'!$A$1:$N$34,6,FALSE))</f>
        <v/>
      </c>
      <c r="AM64" s="13" t="str">
        <f>IF(AND(F64="f",U64&lt;&gt;""),VLOOKUP(F64,'Appendix 3 Rules'!$A$1:$N$34,8,FALSE),"")</f>
        <v/>
      </c>
    </row>
    <row r="65" spans="1:39" ht="18" customHeight="1" x14ac:dyDescent="0.2">
      <c r="B65" s="78"/>
      <c r="C65" s="9"/>
      <c r="D65" s="10"/>
      <c r="E65" s="9"/>
      <c r="F65" s="8"/>
      <c r="G65" s="20" t="str">
        <f>IF(F65="","",SUMPRODUCT(IF(I65="",0,INDEX('Appendix 3 Rules'!$B$2:$B$18,MATCH(F65,'Appendix 3 Rules'!$A$2:$A$17))))+(IF(K65="",0,INDEX('Appendix 3 Rules'!$C$2:$C$18,MATCH(F65,'Appendix 3 Rules'!$A$2:$A$17))))+(IF(M65="",0,INDEX('Appendix 3 Rules'!$D$2:$D$18,MATCH(F65,'Appendix 3 Rules'!$A$2:$A$17))))+(IF(O65="",0,INDEX('Appendix 3 Rules'!$E$2:$E$18,MATCH(F65,'Appendix 3 Rules'!$A$2:$A$17))))+(IF(Q65="",0,INDEX('Appendix 3 Rules'!$F$2:$F$18,MATCH(F65,'Appendix 3 Rules'!$A$2:$A$17))))+(IF(S65="",0,INDEX('Appendix 3 Rules'!$G$2:$G$18,MATCH(F65,'Appendix 3 Rules'!$A$2:$A$17))))+(IF(U65="",0,INDEX('Appendix 3 Rules'!$H$2:$H$18,MATCH(F65,'Appendix 3 Rules'!$A$2:$A$17))))+(IF(W65="",0,INDEX('Appendix 3 Rules'!$I$2:$I$18,MATCH(F65,'Appendix 3 Rules'!$A$2:$A$17))))+(IF(Y65="",0,INDEX('Appendix 3 Rules'!$J$2:$J$18,MATCH(F65,'Appendix 3 Rules'!$A$2:$A$17))))+(IF(AA65="",0,INDEX('Appendix 3 Rules'!$K$2:$K$18,MATCH(F65,'Appendix 3 Rules'!$A$2:$A$17))))+(IF(AC65="",0,INDEX('Appendix 3 Rules'!$L$2:$L$18,MATCH(F65,'Appendix 3 Rules'!$A$2:$A$17))))+(IF(AE65="",0,INDEX('Appendix 3 Rules'!$M$2:$M$18,MATCH(F65,'Appendix 3 Rules'!$A$2:$A$17))))+(IF(AG65="",0,INDEX('Appendix 3 Rules'!$N$2:$N$18,MATCH(F65,'Appendix 3 Rules'!$A$2:$A$17))))+(IF(F65="gc1",VLOOKUP(F65,'Appendix 3 Rules'!A$34:$O56,15)))+(IF(F65="gc2",VLOOKUP(F65,'Appendix 3 Rules'!A$34:$O56,15)))+(IF(F65="gc3",VLOOKUP(F65,'Appendix 3 Rules'!A$34:$O56,15)))+(IF(F65="gr1",VLOOKUP(F65,'Appendix 3 Rules'!A$34:$O56,15)))+(IF(F65="gr2",VLOOKUP(F65,'Appendix 3 Rules'!A$34:$O56,15)))+(IF(F65="gr3",VLOOKUP(F65,'Appendix 3 Rules'!A$34:$O56,15)))+(IF(F65="h1",VLOOKUP(F65,'Appendix 3 Rules'!A$34:$O56,15)))+(IF(F65="h2",VLOOKUP(F65,'Appendix 3 Rules'!A$34:$O56,15)))+(IF(F65="h3",VLOOKUP(F65,'Appendix 3 Rules'!A$34:$O56,15)))+(IF(F65="i1",VLOOKUP(F65,'Appendix 3 Rules'!A$34:$O56,15)))+(IF(F65="i2",VLOOKUP(F65,'Appendix 3 Rules'!A$34:$O56,15)))+(IF(F65="j1",VLOOKUP(F65,'Appendix 3 Rules'!A$34:$O56,15)))+(IF(F65="j2",VLOOKUP(F65,'Appendix 3 Rules'!A$34:$O56,15)))+(IF(F65="k",VLOOKUP(F65,'Appendix 3 Rules'!A$34:$O56,15)))+(IF(F65="l1",VLOOKUP(F65,'Appendix 3 Rules'!A$34:$O56,15)))+(IF(F65="l2",VLOOKUP(F65,'Appendix 3 Rules'!A$34:$O56,15)))+(IF(F65="m1",VLOOKUP(F65,'Appendix 3 Rules'!A$34:$O56,15)))+(IF(F65="m2",VLOOKUP(F65,'Appendix 3 Rules'!A$34:$O56,15)))+(IF(F65="m3",VLOOKUP(F65,'Appendix 3 Rules'!A$34:$O56,15)))+(IF(F65="n",VLOOKUP(F65,'Appendix 3 Rules'!A$34:$O56,15)))+(IF(F65="o",VLOOKUP(F65,'Appendix 3 Rules'!A$34:$O56,15)))+(IF(F65="p",VLOOKUP(F65,'Appendix 3 Rules'!A$34:$O56,15)))+(IF(F65="q",VLOOKUP(F65,'Appendix 3 Rules'!A$34:$O56,15)))+(IF(F65="r",VLOOKUP(F65,'Appendix 3 Rules'!A$34:$O56,15)))+(IF(F65="s",VLOOKUP(F65,'Appendix 3 Rules'!A$34:$O56,15)))+(IF(F65="t",VLOOKUP(F65,'Appendix 3 Rules'!A$34:$O56,15)))+(IF(F65="u",VLOOKUP(F65,'Appendix 3 Rules'!A$34:$O56,15))))</f>
        <v/>
      </c>
      <c r="H65" s="80" t="str">
        <f>IF(F65="","",IF(OR(F65="d",F65="e",F65="gc1",F65="gc2",F65="gc3",F65="gr1",F65="gr2",F65="gr3",F65="h1",F65="h2",F65="h3",F65="i1",F65="i2",F65="j1",F65="j2",F65="k",F65="l1",F65="l2",F65="m1",F65="m2",F65="m3",F65="n",F65="o",F65="p",F65="q",F65="r",F65="s",F65="t",F65="u",F65="f"),MIN(G65,VLOOKUP(F65,'Appx 3 (Mass) Rules'!$A$1:$D$150,4,0)),MIN(G65,VLOOKUP(F65,'Appx 3 (Mass) Rules'!$A$1:$D$150,4,0),SUMPRODUCT(IF(I65="",0,INDEX('Appendix 3 Rules'!$B$2:$B$18,MATCH(F65,'Appendix 3 Rules'!$A$2:$A$17))))+(IF(K65="",0,INDEX('Appendix 3 Rules'!$C$2:$C$18,MATCH(F65,'Appendix 3 Rules'!$A$2:$A$17))))+(IF(M65="",0,INDEX('Appendix 3 Rules'!$D$2:$D$18,MATCH(F65,'Appendix 3 Rules'!$A$2:$A$17))))+(IF(O65="",0,INDEX('Appendix 3 Rules'!$E$2:$E$18,MATCH(F65,'Appendix 3 Rules'!$A$2:$A$17))))+(IF(Q65="",0,INDEX('Appendix 3 Rules'!$F$2:$F$18,MATCH(F65,'Appendix 3 Rules'!$A$2:$A$17))))+(IF(S65="",0,INDEX('Appendix 3 Rules'!$G$2:$G$18,MATCH(F65,'Appendix 3 Rules'!$A$2:$A$17))))+(IF(U65="",0,INDEX('Appendix 3 Rules'!$H$2:$H$18,MATCH(F65,'Appendix 3 Rules'!$A$2:$A$17))))+(IF(W65="",0,INDEX('Appendix 3 Rules'!$I$2:$I$18,MATCH(F65,'Appendix 3 Rules'!$A$2:$A$17))))+(IF(Y65="",0,INDEX('Appendix 3 Rules'!$J$2:$J$18,MATCH(F65,'Appendix 3 Rules'!$A$2:$A$17))))+(IF(AA65="",0,INDEX('Appendix 3 Rules'!$K$2:$K$18,MATCH(F65,'Appendix 3 Rules'!$A$2:$A$17))))+(IF(AC65="",0,INDEX('Appendix 3 Rules'!$L$2:$L$18,MATCH(F65,'Appendix 3 Rules'!$A$2:$A$17))))+(IF(AE65="",0,INDEX('Appendix 3 Rules'!$M$2:$M$18,MATCH(F65,'Appendix 3 Rules'!$A$2:$A$17))))+(IF(AG65="",0,INDEX('Appendix 3 Rules'!$N$2:$N$18,MATCH(F65,'Appendix 3 Rules'!$A$2:$A$17))))+(IF(F65="gc1",VLOOKUP(F65,'Appendix 3 Rules'!A$34:$O56,15)))+(IF(F65="gc2",VLOOKUP(F65,'Appendix 3 Rules'!A$34:$O56,15)))+(IF(F65="gc3",VLOOKUP(F65,'Appendix 3 Rules'!A$34:$O56,15)))+(IF(F65="gr1",VLOOKUP(F65,'Appendix 3 Rules'!A$34:$O56,15)))+(IF(F65="gr2",VLOOKUP(F65,'Appendix 3 Rules'!A$34:$O56,15)))+(IF(F65="gr3",VLOOKUP(F65,'Appendix 3 Rules'!A$34:$O56,15)))+(IF(F65="h1",VLOOKUP(F65,'Appendix 3 Rules'!A$34:$O56,15)))+(IF(F65="h2",VLOOKUP(F65,'Appendix 3 Rules'!A$34:$O56,15)))+(IF(F65="h3",VLOOKUP(F65,'Appendix 3 Rules'!A$34:$O56,15)))+(IF(F65="i1",VLOOKUP(F65,'Appendix 3 Rules'!A$34:$O56,15)))+(IF(F65="i2",VLOOKUP(F65,'Appendix 3 Rules'!A$34:$O56,15)))+(IF(F65="j1",VLOOKUP(F65,'Appendix 3 Rules'!A$34:$O56,15)))+(IF(F65="j2",VLOOKUP(F65,'Appendix 3 Rules'!A$34:$O56,15)))+(IF(F65="k",VLOOKUP(F65,'Appendix 3 Rules'!A$34:$O56,15)))+(IF(F65="l1",VLOOKUP(F65,'Appendix 3 Rules'!A$34:$O56,15)))+(IF(F65="l2",VLOOKUP(F65,'Appendix 3 Rules'!A$34:$O56,15)))+(IF(F65="m1",VLOOKUP(F65,'Appendix 3 Rules'!A$34:$O56,15)))+(IF(F65="m2",VLOOKUP(F65,'Appendix 3 Rules'!A$34:$O56,15)))+(IF(F65="m3",VLOOKUP(F65,'Appendix 3 Rules'!A$34:$O56,15)))+(IF(F65="n",VLOOKUP(F65,'Appendix 3 Rules'!A$34:$O56,15)))+(IF(F65="o",VLOOKUP(F65,'Appendix 3 Rules'!A$34:$O56,15)))+(IF(F65="p",VLOOKUP(F65,'Appendix 3 Rules'!A$34:$O56,15)))+(IF(F65="q",VLOOKUP(F65,'Appendix 3 Rules'!A$34:$O56,15)))+(IF(F65="r",VLOOKUP(F65,'Appendix 3 Rules'!A$34:$O56,15)))+(IF(F65="s",VLOOKUP(F65,'Appendix 3 Rules'!A$34:$O56,15)))+(IF(F65="t",VLOOKUP(F65,'Appendix 3 Rules'!A$34:$O56,15)))+(IF(F65="u",VLOOKUP(F65,'Appendix 3 Rules'!A$34:$O56,15))))))</f>
        <v/>
      </c>
      <c r="I65" s="12"/>
      <c r="J65" s="13"/>
      <c r="K65" s="12"/>
      <c r="L65" s="13"/>
      <c r="M65" s="12"/>
      <c r="N65" s="13"/>
      <c r="O65" s="12"/>
      <c r="P65" s="13"/>
      <c r="Q65" s="12"/>
      <c r="R65" s="13"/>
      <c r="S65" s="12"/>
      <c r="T65" s="13"/>
      <c r="U65" s="12"/>
      <c r="V65" s="13"/>
      <c r="W65" s="12"/>
      <c r="X65" s="13"/>
      <c r="Y65" s="12"/>
      <c r="Z65" s="13"/>
      <c r="AA65" s="12"/>
      <c r="AB65" s="13"/>
      <c r="AC65" s="8"/>
      <c r="AD65" s="13"/>
      <c r="AE65" s="8"/>
      <c r="AF65" s="13"/>
      <c r="AG65" s="8"/>
      <c r="AH65" s="13"/>
      <c r="AI65" s="60"/>
      <c r="AK65" s="13" t="str">
        <f>IF(AND(F65&lt;&gt;"f",M65&lt;&gt;""),VLOOKUP(F65,'Appendix 3 Rules'!$A$1:$O$34,4,FALSE),"")</f>
        <v/>
      </c>
      <c r="AL65" s="13" t="str">
        <f>IF(Q65="","",VLOOKUP(F65,'Appendix 3 Rules'!$A$1:$N$34,6,FALSE))</f>
        <v/>
      </c>
      <c r="AM65" s="13" t="str">
        <f>IF(AND(F65="f",U65&lt;&gt;""),VLOOKUP(F65,'Appendix 3 Rules'!$A$1:$N$34,8,FALSE),"")</f>
        <v/>
      </c>
    </row>
    <row r="66" spans="1:39" ht="18" customHeight="1" x14ac:dyDescent="0.2">
      <c r="A66" s="81"/>
      <c r="B66" s="78"/>
      <c r="C66" s="9"/>
      <c r="D66" s="10"/>
      <c r="E66" s="9"/>
      <c r="F66" s="8"/>
      <c r="G66" s="20" t="str">
        <f>IF(F66="","",SUMPRODUCT(IF(I66="",0,INDEX('Appendix 3 Rules'!$B$2:$B$18,MATCH(F66,'Appendix 3 Rules'!$A$2:$A$17))))+(IF(K66="",0,INDEX('Appendix 3 Rules'!$C$2:$C$18,MATCH(F66,'Appendix 3 Rules'!$A$2:$A$17))))+(IF(M66="",0,INDEX('Appendix 3 Rules'!$D$2:$D$18,MATCH(F66,'Appendix 3 Rules'!$A$2:$A$17))))+(IF(O66="",0,INDEX('Appendix 3 Rules'!$E$2:$E$18,MATCH(F66,'Appendix 3 Rules'!$A$2:$A$17))))+(IF(Q66="",0,INDEX('Appendix 3 Rules'!$F$2:$F$18,MATCH(F66,'Appendix 3 Rules'!$A$2:$A$17))))+(IF(S66="",0,INDEX('Appendix 3 Rules'!$G$2:$G$18,MATCH(F66,'Appendix 3 Rules'!$A$2:$A$17))))+(IF(U66="",0,INDEX('Appendix 3 Rules'!$H$2:$H$18,MATCH(F66,'Appendix 3 Rules'!$A$2:$A$17))))+(IF(W66="",0,INDEX('Appendix 3 Rules'!$I$2:$I$18,MATCH(F66,'Appendix 3 Rules'!$A$2:$A$17))))+(IF(Y66="",0,INDEX('Appendix 3 Rules'!$J$2:$J$18,MATCH(F66,'Appendix 3 Rules'!$A$2:$A$17))))+(IF(AA66="",0,INDEX('Appendix 3 Rules'!$K$2:$K$18,MATCH(F66,'Appendix 3 Rules'!$A$2:$A$17))))+(IF(AC66="",0,INDEX('Appendix 3 Rules'!$L$2:$L$18,MATCH(F66,'Appendix 3 Rules'!$A$2:$A$17))))+(IF(AE66="",0,INDEX('Appendix 3 Rules'!$M$2:$M$18,MATCH(F66,'Appendix 3 Rules'!$A$2:$A$17))))+(IF(AG66="",0,INDEX('Appendix 3 Rules'!$N$2:$N$18,MATCH(F66,'Appendix 3 Rules'!$A$2:$A$17))))+(IF(F66="gc1",VLOOKUP(F66,'Appendix 3 Rules'!A$34:$O57,15)))+(IF(F66="gc2",VLOOKUP(F66,'Appendix 3 Rules'!A$34:$O57,15)))+(IF(F66="gc3",VLOOKUP(F66,'Appendix 3 Rules'!A$34:$O57,15)))+(IF(F66="gr1",VLOOKUP(F66,'Appendix 3 Rules'!A$34:$O57,15)))+(IF(F66="gr2",VLOOKUP(F66,'Appendix 3 Rules'!A$34:$O57,15)))+(IF(F66="gr3",VLOOKUP(F66,'Appendix 3 Rules'!A$34:$O57,15)))+(IF(F66="h1",VLOOKUP(F66,'Appendix 3 Rules'!A$34:$O57,15)))+(IF(F66="h2",VLOOKUP(F66,'Appendix 3 Rules'!A$34:$O57,15)))+(IF(F66="h3",VLOOKUP(F66,'Appendix 3 Rules'!A$34:$O57,15)))+(IF(F66="i1",VLOOKUP(F66,'Appendix 3 Rules'!A$34:$O57,15)))+(IF(F66="i2",VLOOKUP(F66,'Appendix 3 Rules'!A$34:$O57,15)))+(IF(F66="j1",VLOOKUP(F66,'Appendix 3 Rules'!A$34:$O57,15)))+(IF(F66="j2",VLOOKUP(F66,'Appendix 3 Rules'!A$34:$O57,15)))+(IF(F66="k",VLOOKUP(F66,'Appendix 3 Rules'!A$34:$O57,15)))+(IF(F66="l1",VLOOKUP(F66,'Appendix 3 Rules'!A$34:$O57,15)))+(IF(F66="l2",VLOOKUP(F66,'Appendix 3 Rules'!A$34:$O57,15)))+(IF(F66="m1",VLOOKUP(F66,'Appendix 3 Rules'!A$34:$O57,15)))+(IF(F66="m2",VLOOKUP(F66,'Appendix 3 Rules'!A$34:$O57,15)))+(IF(F66="m3",VLOOKUP(F66,'Appendix 3 Rules'!A$34:$O57,15)))+(IF(F66="n",VLOOKUP(F66,'Appendix 3 Rules'!A$34:$O57,15)))+(IF(F66="o",VLOOKUP(F66,'Appendix 3 Rules'!A$34:$O57,15)))+(IF(F66="p",VLOOKUP(F66,'Appendix 3 Rules'!A$34:$O57,15)))+(IF(F66="q",VLOOKUP(F66,'Appendix 3 Rules'!A$34:$O57,15)))+(IF(F66="r",VLOOKUP(F66,'Appendix 3 Rules'!A$34:$O57,15)))+(IF(F66="s",VLOOKUP(F66,'Appendix 3 Rules'!A$34:$O57,15)))+(IF(F66="t",VLOOKUP(F66,'Appendix 3 Rules'!A$34:$O57,15)))+(IF(F66="u",VLOOKUP(F66,'Appendix 3 Rules'!A$34:$O57,15))))</f>
        <v/>
      </c>
      <c r="H66" s="80" t="str">
        <f>IF(F66="","",IF(OR(F66="d",F66="e",F66="gc1",F66="gc2",F66="gc3",F66="gr1",F66="gr2",F66="gr3",F66="h1",F66="h2",F66="h3",F66="i1",F66="i2",F66="j1",F66="j2",F66="k",F66="l1",F66="l2",F66="m1",F66="m2",F66="m3",F66="n",F66="o",F66="p",F66="q",F66="r",F66="s",F66="t",F66="u",F66="f"),MIN(G66,VLOOKUP(F66,'Appx 3 (Mass) Rules'!$A$1:$D$150,4,0)),MIN(G66,VLOOKUP(F66,'Appx 3 (Mass) Rules'!$A$1:$D$150,4,0),SUMPRODUCT(IF(I66="",0,INDEX('Appendix 3 Rules'!$B$2:$B$18,MATCH(F66,'Appendix 3 Rules'!$A$2:$A$17))))+(IF(K66="",0,INDEX('Appendix 3 Rules'!$C$2:$C$18,MATCH(F66,'Appendix 3 Rules'!$A$2:$A$17))))+(IF(M66="",0,INDEX('Appendix 3 Rules'!$D$2:$D$18,MATCH(F66,'Appendix 3 Rules'!$A$2:$A$17))))+(IF(O66="",0,INDEX('Appendix 3 Rules'!$E$2:$E$18,MATCH(F66,'Appendix 3 Rules'!$A$2:$A$17))))+(IF(Q66="",0,INDEX('Appendix 3 Rules'!$F$2:$F$18,MATCH(F66,'Appendix 3 Rules'!$A$2:$A$17))))+(IF(S66="",0,INDEX('Appendix 3 Rules'!$G$2:$G$18,MATCH(F66,'Appendix 3 Rules'!$A$2:$A$17))))+(IF(U66="",0,INDEX('Appendix 3 Rules'!$H$2:$H$18,MATCH(F66,'Appendix 3 Rules'!$A$2:$A$17))))+(IF(W66="",0,INDEX('Appendix 3 Rules'!$I$2:$I$18,MATCH(F66,'Appendix 3 Rules'!$A$2:$A$17))))+(IF(Y66="",0,INDEX('Appendix 3 Rules'!$J$2:$J$18,MATCH(F66,'Appendix 3 Rules'!$A$2:$A$17))))+(IF(AA66="",0,INDEX('Appendix 3 Rules'!$K$2:$K$18,MATCH(F66,'Appendix 3 Rules'!$A$2:$A$17))))+(IF(AC66="",0,INDEX('Appendix 3 Rules'!$L$2:$L$18,MATCH(F66,'Appendix 3 Rules'!$A$2:$A$17))))+(IF(AE66="",0,INDEX('Appendix 3 Rules'!$M$2:$M$18,MATCH(F66,'Appendix 3 Rules'!$A$2:$A$17))))+(IF(AG66="",0,INDEX('Appendix 3 Rules'!$N$2:$N$18,MATCH(F66,'Appendix 3 Rules'!$A$2:$A$17))))+(IF(F66="gc1",VLOOKUP(F66,'Appendix 3 Rules'!A$34:$O57,15)))+(IF(F66="gc2",VLOOKUP(F66,'Appendix 3 Rules'!A$34:$O57,15)))+(IF(F66="gc3",VLOOKUP(F66,'Appendix 3 Rules'!A$34:$O57,15)))+(IF(F66="gr1",VLOOKUP(F66,'Appendix 3 Rules'!A$34:$O57,15)))+(IF(F66="gr2",VLOOKUP(F66,'Appendix 3 Rules'!A$34:$O57,15)))+(IF(F66="gr3",VLOOKUP(F66,'Appendix 3 Rules'!A$34:$O57,15)))+(IF(F66="h1",VLOOKUP(F66,'Appendix 3 Rules'!A$34:$O57,15)))+(IF(F66="h2",VLOOKUP(F66,'Appendix 3 Rules'!A$34:$O57,15)))+(IF(F66="h3",VLOOKUP(F66,'Appendix 3 Rules'!A$34:$O57,15)))+(IF(F66="i1",VLOOKUP(F66,'Appendix 3 Rules'!A$34:$O57,15)))+(IF(F66="i2",VLOOKUP(F66,'Appendix 3 Rules'!A$34:$O57,15)))+(IF(F66="j1",VLOOKUP(F66,'Appendix 3 Rules'!A$34:$O57,15)))+(IF(F66="j2",VLOOKUP(F66,'Appendix 3 Rules'!A$34:$O57,15)))+(IF(F66="k",VLOOKUP(F66,'Appendix 3 Rules'!A$34:$O57,15)))+(IF(F66="l1",VLOOKUP(F66,'Appendix 3 Rules'!A$34:$O57,15)))+(IF(F66="l2",VLOOKUP(F66,'Appendix 3 Rules'!A$34:$O57,15)))+(IF(F66="m1",VLOOKUP(F66,'Appendix 3 Rules'!A$34:$O57,15)))+(IF(F66="m2",VLOOKUP(F66,'Appendix 3 Rules'!A$34:$O57,15)))+(IF(F66="m3",VLOOKUP(F66,'Appendix 3 Rules'!A$34:$O57,15)))+(IF(F66="n",VLOOKUP(F66,'Appendix 3 Rules'!A$34:$O57,15)))+(IF(F66="o",VLOOKUP(F66,'Appendix 3 Rules'!A$34:$O57,15)))+(IF(F66="p",VLOOKUP(F66,'Appendix 3 Rules'!A$34:$O57,15)))+(IF(F66="q",VLOOKUP(F66,'Appendix 3 Rules'!A$34:$O57,15)))+(IF(F66="r",VLOOKUP(F66,'Appendix 3 Rules'!A$34:$O57,15)))+(IF(F66="s",VLOOKUP(F66,'Appendix 3 Rules'!A$34:$O57,15)))+(IF(F66="t",VLOOKUP(F66,'Appendix 3 Rules'!A$34:$O57,15)))+(IF(F66="u",VLOOKUP(F66,'Appendix 3 Rules'!A$34:$O57,15))))))</f>
        <v/>
      </c>
      <c r="I66" s="11"/>
      <c r="J66" s="14"/>
      <c r="K66" s="11"/>
      <c r="L66" s="14"/>
      <c r="M66" s="11"/>
      <c r="N66" s="14"/>
      <c r="O66" s="11"/>
      <c r="P66" s="14"/>
      <c r="Q66" s="11"/>
      <c r="R66" s="14"/>
      <c r="S66" s="76"/>
      <c r="T66" s="14"/>
      <c r="U66" s="11"/>
      <c r="V66" s="14"/>
      <c r="W66" s="11"/>
      <c r="X66" s="14"/>
      <c r="Y66" s="77"/>
      <c r="Z66" s="14"/>
      <c r="AA66" s="77"/>
      <c r="AB66" s="14"/>
      <c r="AC66" s="8"/>
      <c r="AD66" s="13"/>
      <c r="AE66" s="8"/>
      <c r="AF66" s="13"/>
      <c r="AG66" s="8"/>
      <c r="AH66" s="13"/>
      <c r="AI66" s="60"/>
      <c r="AK66" s="13" t="str">
        <f>IF(AND(F66&lt;&gt;"f",M66&lt;&gt;""),VLOOKUP(F66,'Appendix 3 Rules'!$A$1:$O$34,4,FALSE),"")</f>
        <v/>
      </c>
      <c r="AL66" s="13" t="str">
        <f>IF(Q66="","",VLOOKUP(F66,'Appendix 3 Rules'!$A$1:$N$34,6,FALSE))</f>
        <v/>
      </c>
      <c r="AM66" s="13" t="str">
        <f>IF(AND(F66="f",U66&lt;&gt;""),VLOOKUP(F66,'Appendix 3 Rules'!$A$1:$N$34,8,FALSE),"")</f>
        <v/>
      </c>
    </row>
    <row r="67" spans="1:39" ht="18" customHeight="1" x14ac:dyDescent="0.2">
      <c r="B67" s="78"/>
      <c r="C67" s="9"/>
      <c r="D67" s="10"/>
      <c r="E67" s="9"/>
      <c r="F67" s="8"/>
      <c r="G67" s="20" t="str">
        <f>IF(F67="","",SUMPRODUCT(IF(I67="",0,INDEX('Appendix 3 Rules'!$B$2:$B$18,MATCH(F67,'Appendix 3 Rules'!$A$2:$A$17))))+(IF(K67="",0,INDEX('Appendix 3 Rules'!$C$2:$C$18,MATCH(F67,'Appendix 3 Rules'!$A$2:$A$17))))+(IF(M67="",0,INDEX('Appendix 3 Rules'!$D$2:$D$18,MATCH(F67,'Appendix 3 Rules'!$A$2:$A$17))))+(IF(O67="",0,INDEX('Appendix 3 Rules'!$E$2:$E$18,MATCH(F67,'Appendix 3 Rules'!$A$2:$A$17))))+(IF(Q67="",0,INDEX('Appendix 3 Rules'!$F$2:$F$18,MATCH(F67,'Appendix 3 Rules'!$A$2:$A$17))))+(IF(S67="",0,INDEX('Appendix 3 Rules'!$G$2:$G$18,MATCH(F67,'Appendix 3 Rules'!$A$2:$A$17))))+(IF(U67="",0,INDEX('Appendix 3 Rules'!$H$2:$H$18,MATCH(F67,'Appendix 3 Rules'!$A$2:$A$17))))+(IF(W67="",0,INDEX('Appendix 3 Rules'!$I$2:$I$18,MATCH(F67,'Appendix 3 Rules'!$A$2:$A$17))))+(IF(Y67="",0,INDEX('Appendix 3 Rules'!$J$2:$J$18,MATCH(F67,'Appendix 3 Rules'!$A$2:$A$17))))+(IF(AA67="",0,INDEX('Appendix 3 Rules'!$K$2:$K$18,MATCH(F67,'Appendix 3 Rules'!$A$2:$A$17))))+(IF(AC67="",0,INDEX('Appendix 3 Rules'!$L$2:$L$18,MATCH(F67,'Appendix 3 Rules'!$A$2:$A$17))))+(IF(AE67="",0,INDEX('Appendix 3 Rules'!$M$2:$M$18,MATCH(F67,'Appendix 3 Rules'!$A$2:$A$17))))+(IF(AG67="",0,INDEX('Appendix 3 Rules'!$N$2:$N$18,MATCH(F67,'Appendix 3 Rules'!$A$2:$A$17))))+(IF(F67="gc1",VLOOKUP(F67,'Appendix 3 Rules'!A$34:$O58,15)))+(IF(F67="gc2",VLOOKUP(F67,'Appendix 3 Rules'!A$34:$O58,15)))+(IF(F67="gc3",VLOOKUP(F67,'Appendix 3 Rules'!A$34:$O58,15)))+(IF(F67="gr1",VLOOKUP(F67,'Appendix 3 Rules'!A$34:$O58,15)))+(IF(F67="gr2",VLOOKUP(F67,'Appendix 3 Rules'!A$34:$O58,15)))+(IF(F67="gr3",VLOOKUP(F67,'Appendix 3 Rules'!A$34:$O58,15)))+(IF(F67="h1",VLOOKUP(F67,'Appendix 3 Rules'!A$34:$O58,15)))+(IF(F67="h2",VLOOKUP(F67,'Appendix 3 Rules'!A$34:$O58,15)))+(IF(F67="h3",VLOOKUP(F67,'Appendix 3 Rules'!A$34:$O58,15)))+(IF(F67="i1",VLOOKUP(F67,'Appendix 3 Rules'!A$34:$O58,15)))+(IF(F67="i2",VLOOKUP(F67,'Appendix 3 Rules'!A$34:$O58,15)))+(IF(F67="j1",VLOOKUP(F67,'Appendix 3 Rules'!A$34:$O58,15)))+(IF(F67="j2",VLOOKUP(F67,'Appendix 3 Rules'!A$34:$O58,15)))+(IF(F67="k",VLOOKUP(F67,'Appendix 3 Rules'!A$34:$O58,15)))+(IF(F67="l1",VLOOKUP(F67,'Appendix 3 Rules'!A$34:$O58,15)))+(IF(F67="l2",VLOOKUP(F67,'Appendix 3 Rules'!A$34:$O58,15)))+(IF(F67="m1",VLOOKUP(F67,'Appendix 3 Rules'!A$34:$O58,15)))+(IF(F67="m2",VLOOKUP(F67,'Appendix 3 Rules'!A$34:$O58,15)))+(IF(F67="m3",VLOOKUP(F67,'Appendix 3 Rules'!A$34:$O58,15)))+(IF(F67="n",VLOOKUP(F67,'Appendix 3 Rules'!A$34:$O58,15)))+(IF(F67="o",VLOOKUP(F67,'Appendix 3 Rules'!A$34:$O58,15)))+(IF(F67="p",VLOOKUP(F67,'Appendix 3 Rules'!A$34:$O58,15)))+(IF(F67="q",VLOOKUP(F67,'Appendix 3 Rules'!A$34:$O58,15)))+(IF(F67="r",VLOOKUP(F67,'Appendix 3 Rules'!A$34:$O58,15)))+(IF(F67="s",VLOOKUP(F67,'Appendix 3 Rules'!A$34:$O58,15)))+(IF(F67="t",VLOOKUP(F67,'Appendix 3 Rules'!A$34:$O58,15)))+(IF(F67="u",VLOOKUP(F67,'Appendix 3 Rules'!A$34:$O58,15))))</f>
        <v/>
      </c>
      <c r="H67" s="80" t="str">
        <f>IF(F67="","",IF(OR(F67="d",F67="e",F67="gc1",F67="gc2",F67="gc3",F67="gr1",F67="gr2",F67="gr3",F67="h1",F67="h2",F67="h3",F67="i1",F67="i2",F67="j1",F67="j2",F67="k",F67="l1",F67="l2",F67="m1",F67="m2",F67="m3",F67="n",F67="o",F67="p",F67="q",F67="r",F67="s",F67="t",F67="u",F67="f"),MIN(G67,VLOOKUP(F67,'Appx 3 (Mass) Rules'!$A$1:$D$150,4,0)),MIN(G67,VLOOKUP(F67,'Appx 3 (Mass) Rules'!$A$1:$D$150,4,0),SUMPRODUCT(IF(I67="",0,INDEX('Appendix 3 Rules'!$B$2:$B$18,MATCH(F67,'Appendix 3 Rules'!$A$2:$A$17))))+(IF(K67="",0,INDEX('Appendix 3 Rules'!$C$2:$C$18,MATCH(F67,'Appendix 3 Rules'!$A$2:$A$17))))+(IF(M67="",0,INDEX('Appendix 3 Rules'!$D$2:$D$18,MATCH(F67,'Appendix 3 Rules'!$A$2:$A$17))))+(IF(O67="",0,INDEX('Appendix 3 Rules'!$E$2:$E$18,MATCH(F67,'Appendix 3 Rules'!$A$2:$A$17))))+(IF(Q67="",0,INDEX('Appendix 3 Rules'!$F$2:$F$18,MATCH(F67,'Appendix 3 Rules'!$A$2:$A$17))))+(IF(S67="",0,INDEX('Appendix 3 Rules'!$G$2:$G$18,MATCH(F67,'Appendix 3 Rules'!$A$2:$A$17))))+(IF(U67="",0,INDEX('Appendix 3 Rules'!$H$2:$H$18,MATCH(F67,'Appendix 3 Rules'!$A$2:$A$17))))+(IF(W67="",0,INDEX('Appendix 3 Rules'!$I$2:$I$18,MATCH(F67,'Appendix 3 Rules'!$A$2:$A$17))))+(IF(Y67="",0,INDEX('Appendix 3 Rules'!$J$2:$J$18,MATCH(F67,'Appendix 3 Rules'!$A$2:$A$17))))+(IF(AA67="",0,INDEX('Appendix 3 Rules'!$K$2:$K$18,MATCH(F67,'Appendix 3 Rules'!$A$2:$A$17))))+(IF(AC67="",0,INDEX('Appendix 3 Rules'!$L$2:$L$18,MATCH(F67,'Appendix 3 Rules'!$A$2:$A$17))))+(IF(AE67="",0,INDEX('Appendix 3 Rules'!$M$2:$M$18,MATCH(F67,'Appendix 3 Rules'!$A$2:$A$17))))+(IF(AG67="",0,INDEX('Appendix 3 Rules'!$N$2:$N$18,MATCH(F67,'Appendix 3 Rules'!$A$2:$A$17))))+(IF(F67="gc1",VLOOKUP(F67,'Appendix 3 Rules'!A$34:$O58,15)))+(IF(F67="gc2",VLOOKUP(F67,'Appendix 3 Rules'!A$34:$O58,15)))+(IF(F67="gc3",VLOOKUP(F67,'Appendix 3 Rules'!A$34:$O58,15)))+(IF(F67="gr1",VLOOKUP(F67,'Appendix 3 Rules'!A$34:$O58,15)))+(IF(F67="gr2",VLOOKUP(F67,'Appendix 3 Rules'!A$34:$O58,15)))+(IF(F67="gr3",VLOOKUP(F67,'Appendix 3 Rules'!A$34:$O58,15)))+(IF(F67="h1",VLOOKUP(F67,'Appendix 3 Rules'!A$34:$O58,15)))+(IF(F67="h2",VLOOKUP(F67,'Appendix 3 Rules'!A$34:$O58,15)))+(IF(F67="h3",VLOOKUP(F67,'Appendix 3 Rules'!A$34:$O58,15)))+(IF(F67="i1",VLOOKUP(F67,'Appendix 3 Rules'!A$34:$O58,15)))+(IF(F67="i2",VLOOKUP(F67,'Appendix 3 Rules'!A$34:$O58,15)))+(IF(F67="j1",VLOOKUP(F67,'Appendix 3 Rules'!A$34:$O58,15)))+(IF(F67="j2",VLOOKUP(F67,'Appendix 3 Rules'!A$34:$O58,15)))+(IF(F67="k",VLOOKUP(F67,'Appendix 3 Rules'!A$34:$O58,15)))+(IF(F67="l1",VLOOKUP(F67,'Appendix 3 Rules'!A$34:$O58,15)))+(IF(F67="l2",VLOOKUP(F67,'Appendix 3 Rules'!A$34:$O58,15)))+(IF(F67="m1",VLOOKUP(F67,'Appendix 3 Rules'!A$34:$O58,15)))+(IF(F67="m2",VLOOKUP(F67,'Appendix 3 Rules'!A$34:$O58,15)))+(IF(F67="m3",VLOOKUP(F67,'Appendix 3 Rules'!A$34:$O58,15)))+(IF(F67="n",VLOOKUP(F67,'Appendix 3 Rules'!A$34:$O58,15)))+(IF(F67="o",VLOOKUP(F67,'Appendix 3 Rules'!A$34:$O58,15)))+(IF(F67="p",VLOOKUP(F67,'Appendix 3 Rules'!A$34:$O58,15)))+(IF(F67="q",VLOOKUP(F67,'Appendix 3 Rules'!A$34:$O58,15)))+(IF(F67="r",VLOOKUP(F67,'Appendix 3 Rules'!A$34:$O58,15)))+(IF(F67="s",VLOOKUP(F67,'Appendix 3 Rules'!A$34:$O58,15)))+(IF(F67="t",VLOOKUP(F67,'Appendix 3 Rules'!A$34:$O58,15)))+(IF(F67="u",VLOOKUP(F67,'Appendix 3 Rules'!A$34:$O58,15))))))</f>
        <v/>
      </c>
      <c r="I67" s="12"/>
      <c r="J67" s="13"/>
      <c r="K67" s="12"/>
      <c r="L67" s="13"/>
      <c r="M67" s="12"/>
      <c r="N67" s="13"/>
      <c r="O67" s="12"/>
      <c r="P67" s="13"/>
      <c r="Q67" s="12"/>
      <c r="R67" s="13"/>
      <c r="S67" s="12"/>
      <c r="T67" s="13"/>
      <c r="U67" s="12"/>
      <c r="V67" s="13"/>
      <c r="W67" s="12"/>
      <c r="X67" s="13"/>
      <c r="Y67" s="12"/>
      <c r="Z67" s="13"/>
      <c r="AA67" s="12"/>
      <c r="AB67" s="13"/>
      <c r="AC67" s="8"/>
      <c r="AD67" s="13"/>
      <c r="AE67" s="8"/>
      <c r="AF67" s="13"/>
      <c r="AG67" s="8"/>
      <c r="AH67" s="13"/>
      <c r="AI67" s="60"/>
      <c r="AK67" s="13" t="str">
        <f>IF(AND(F67&lt;&gt;"f",M67&lt;&gt;""),VLOOKUP(F67,'Appendix 3 Rules'!$A$1:$O$34,4,FALSE),"")</f>
        <v/>
      </c>
      <c r="AL67" s="13" t="str">
        <f>IF(Q67="","",VLOOKUP(F67,'Appendix 3 Rules'!$A$1:$N$34,6,FALSE))</f>
        <v/>
      </c>
      <c r="AM67" s="13" t="str">
        <f>IF(AND(F67="f",U67&lt;&gt;""),VLOOKUP(F67,'Appendix 3 Rules'!$A$1:$N$34,8,FALSE),"")</f>
        <v/>
      </c>
    </row>
    <row r="68" spans="1:39" ht="18" customHeight="1" x14ac:dyDescent="0.2">
      <c r="B68" s="78"/>
      <c r="C68" s="9"/>
      <c r="D68" s="10"/>
      <c r="E68" s="9"/>
      <c r="F68" s="8"/>
      <c r="G68" s="20" t="str">
        <f>IF(F68="","",SUMPRODUCT(IF(I68="",0,INDEX('Appendix 3 Rules'!$B$2:$B$18,MATCH(F68,'Appendix 3 Rules'!$A$2:$A$17))))+(IF(K68="",0,INDEX('Appendix 3 Rules'!$C$2:$C$18,MATCH(F68,'Appendix 3 Rules'!$A$2:$A$17))))+(IF(M68="",0,INDEX('Appendix 3 Rules'!$D$2:$D$18,MATCH(F68,'Appendix 3 Rules'!$A$2:$A$17))))+(IF(O68="",0,INDEX('Appendix 3 Rules'!$E$2:$E$18,MATCH(F68,'Appendix 3 Rules'!$A$2:$A$17))))+(IF(Q68="",0,INDEX('Appendix 3 Rules'!$F$2:$F$18,MATCH(F68,'Appendix 3 Rules'!$A$2:$A$17))))+(IF(S68="",0,INDEX('Appendix 3 Rules'!$G$2:$G$18,MATCH(F68,'Appendix 3 Rules'!$A$2:$A$17))))+(IF(U68="",0,INDEX('Appendix 3 Rules'!$H$2:$H$18,MATCH(F68,'Appendix 3 Rules'!$A$2:$A$17))))+(IF(W68="",0,INDEX('Appendix 3 Rules'!$I$2:$I$18,MATCH(F68,'Appendix 3 Rules'!$A$2:$A$17))))+(IF(Y68="",0,INDEX('Appendix 3 Rules'!$J$2:$J$18,MATCH(F68,'Appendix 3 Rules'!$A$2:$A$17))))+(IF(AA68="",0,INDEX('Appendix 3 Rules'!$K$2:$K$18,MATCH(F68,'Appendix 3 Rules'!$A$2:$A$17))))+(IF(AC68="",0,INDEX('Appendix 3 Rules'!$L$2:$L$18,MATCH(F68,'Appendix 3 Rules'!$A$2:$A$17))))+(IF(AE68="",0,INDEX('Appendix 3 Rules'!$M$2:$M$18,MATCH(F68,'Appendix 3 Rules'!$A$2:$A$17))))+(IF(AG68="",0,INDEX('Appendix 3 Rules'!$N$2:$N$18,MATCH(F68,'Appendix 3 Rules'!$A$2:$A$17))))+(IF(F68="gc1",VLOOKUP(F68,'Appendix 3 Rules'!A$34:$O59,15)))+(IF(F68="gc2",VLOOKUP(F68,'Appendix 3 Rules'!A$34:$O59,15)))+(IF(F68="gc3",VLOOKUP(F68,'Appendix 3 Rules'!A$34:$O59,15)))+(IF(F68="gr1",VLOOKUP(F68,'Appendix 3 Rules'!A$34:$O59,15)))+(IF(F68="gr2",VLOOKUP(F68,'Appendix 3 Rules'!A$34:$O59,15)))+(IF(F68="gr3",VLOOKUP(F68,'Appendix 3 Rules'!A$34:$O59,15)))+(IF(F68="h1",VLOOKUP(F68,'Appendix 3 Rules'!A$34:$O59,15)))+(IF(F68="h2",VLOOKUP(F68,'Appendix 3 Rules'!A$34:$O59,15)))+(IF(F68="h3",VLOOKUP(F68,'Appendix 3 Rules'!A$34:$O59,15)))+(IF(F68="i1",VLOOKUP(F68,'Appendix 3 Rules'!A$34:$O59,15)))+(IF(F68="i2",VLOOKUP(F68,'Appendix 3 Rules'!A$34:$O59,15)))+(IF(F68="j1",VLOOKUP(F68,'Appendix 3 Rules'!A$34:$O59,15)))+(IF(F68="j2",VLOOKUP(F68,'Appendix 3 Rules'!A$34:$O59,15)))+(IF(F68="k",VLOOKUP(F68,'Appendix 3 Rules'!A$34:$O59,15)))+(IF(F68="l1",VLOOKUP(F68,'Appendix 3 Rules'!A$34:$O59,15)))+(IF(F68="l2",VLOOKUP(F68,'Appendix 3 Rules'!A$34:$O59,15)))+(IF(F68="m1",VLOOKUP(F68,'Appendix 3 Rules'!A$34:$O59,15)))+(IF(F68="m2",VLOOKUP(F68,'Appendix 3 Rules'!A$34:$O59,15)))+(IF(F68="m3",VLOOKUP(F68,'Appendix 3 Rules'!A$34:$O59,15)))+(IF(F68="n",VLOOKUP(F68,'Appendix 3 Rules'!A$34:$O59,15)))+(IF(F68="o",VLOOKUP(F68,'Appendix 3 Rules'!A$34:$O59,15)))+(IF(F68="p",VLOOKUP(F68,'Appendix 3 Rules'!A$34:$O59,15)))+(IF(F68="q",VLOOKUP(F68,'Appendix 3 Rules'!A$34:$O59,15)))+(IF(F68="r",VLOOKUP(F68,'Appendix 3 Rules'!A$34:$O59,15)))+(IF(F68="s",VLOOKUP(F68,'Appendix 3 Rules'!A$34:$O59,15)))+(IF(F68="t",VLOOKUP(F68,'Appendix 3 Rules'!A$34:$O59,15)))+(IF(F68="u",VLOOKUP(F68,'Appendix 3 Rules'!A$34:$O59,15))))</f>
        <v/>
      </c>
      <c r="H68" s="80" t="str">
        <f>IF(F68="","",IF(OR(F68="d",F68="e",F68="gc1",F68="gc2",F68="gc3",F68="gr1",F68="gr2",F68="gr3",F68="h1",F68="h2",F68="h3",F68="i1",F68="i2",F68="j1",F68="j2",F68="k",F68="l1",F68="l2",F68="m1",F68="m2",F68="m3",F68="n",F68="o",F68="p",F68="q",F68="r",F68="s",F68="t",F68="u",F68="f"),MIN(G68,VLOOKUP(F68,'Appx 3 (Mass) Rules'!$A$1:$D$150,4,0)),MIN(G68,VLOOKUP(F68,'Appx 3 (Mass) Rules'!$A$1:$D$150,4,0),SUMPRODUCT(IF(I68="",0,INDEX('Appendix 3 Rules'!$B$2:$B$18,MATCH(F68,'Appendix 3 Rules'!$A$2:$A$17))))+(IF(K68="",0,INDEX('Appendix 3 Rules'!$C$2:$C$18,MATCH(F68,'Appendix 3 Rules'!$A$2:$A$17))))+(IF(M68="",0,INDEX('Appendix 3 Rules'!$D$2:$D$18,MATCH(F68,'Appendix 3 Rules'!$A$2:$A$17))))+(IF(O68="",0,INDEX('Appendix 3 Rules'!$E$2:$E$18,MATCH(F68,'Appendix 3 Rules'!$A$2:$A$17))))+(IF(Q68="",0,INDEX('Appendix 3 Rules'!$F$2:$F$18,MATCH(F68,'Appendix 3 Rules'!$A$2:$A$17))))+(IF(S68="",0,INDEX('Appendix 3 Rules'!$G$2:$G$18,MATCH(F68,'Appendix 3 Rules'!$A$2:$A$17))))+(IF(U68="",0,INDEX('Appendix 3 Rules'!$H$2:$H$18,MATCH(F68,'Appendix 3 Rules'!$A$2:$A$17))))+(IF(W68="",0,INDEX('Appendix 3 Rules'!$I$2:$I$18,MATCH(F68,'Appendix 3 Rules'!$A$2:$A$17))))+(IF(Y68="",0,INDEX('Appendix 3 Rules'!$J$2:$J$18,MATCH(F68,'Appendix 3 Rules'!$A$2:$A$17))))+(IF(AA68="",0,INDEX('Appendix 3 Rules'!$K$2:$K$18,MATCH(F68,'Appendix 3 Rules'!$A$2:$A$17))))+(IF(AC68="",0,INDEX('Appendix 3 Rules'!$L$2:$L$18,MATCH(F68,'Appendix 3 Rules'!$A$2:$A$17))))+(IF(AE68="",0,INDEX('Appendix 3 Rules'!$M$2:$M$18,MATCH(F68,'Appendix 3 Rules'!$A$2:$A$17))))+(IF(AG68="",0,INDEX('Appendix 3 Rules'!$N$2:$N$18,MATCH(F68,'Appendix 3 Rules'!$A$2:$A$17))))+(IF(F68="gc1",VLOOKUP(F68,'Appendix 3 Rules'!A$34:$O59,15)))+(IF(F68="gc2",VLOOKUP(F68,'Appendix 3 Rules'!A$34:$O59,15)))+(IF(F68="gc3",VLOOKUP(F68,'Appendix 3 Rules'!A$34:$O59,15)))+(IF(F68="gr1",VLOOKUP(F68,'Appendix 3 Rules'!A$34:$O59,15)))+(IF(F68="gr2",VLOOKUP(F68,'Appendix 3 Rules'!A$34:$O59,15)))+(IF(F68="gr3",VLOOKUP(F68,'Appendix 3 Rules'!A$34:$O59,15)))+(IF(F68="h1",VLOOKUP(F68,'Appendix 3 Rules'!A$34:$O59,15)))+(IF(F68="h2",VLOOKUP(F68,'Appendix 3 Rules'!A$34:$O59,15)))+(IF(F68="h3",VLOOKUP(F68,'Appendix 3 Rules'!A$34:$O59,15)))+(IF(F68="i1",VLOOKUP(F68,'Appendix 3 Rules'!A$34:$O59,15)))+(IF(F68="i2",VLOOKUP(F68,'Appendix 3 Rules'!A$34:$O59,15)))+(IF(F68="j1",VLOOKUP(F68,'Appendix 3 Rules'!A$34:$O59,15)))+(IF(F68="j2",VLOOKUP(F68,'Appendix 3 Rules'!A$34:$O59,15)))+(IF(F68="k",VLOOKUP(F68,'Appendix 3 Rules'!A$34:$O59,15)))+(IF(F68="l1",VLOOKUP(F68,'Appendix 3 Rules'!A$34:$O59,15)))+(IF(F68="l2",VLOOKUP(F68,'Appendix 3 Rules'!A$34:$O59,15)))+(IF(F68="m1",VLOOKUP(F68,'Appendix 3 Rules'!A$34:$O59,15)))+(IF(F68="m2",VLOOKUP(F68,'Appendix 3 Rules'!A$34:$O59,15)))+(IF(F68="m3",VLOOKUP(F68,'Appendix 3 Rules'!A$34:$O59,15)))+(IF(F68="n",VLOOKUP(F68,'Appendix 3 Rules'!A$34:$O59,15)))+(IF(F68="o",VLOOKUP(F68,'Appendix 3 Rules'!A$34:$O59,15)))+(IF(F68="p",VLOOKUP(F68,'Appendix 3 Rules'!A$34:$O59,15)))+(IF(F68="q",VLOOKUP(F68,'Appendix 3 Rules'!A$34:$O59,15)))+(IF(F68="r",VLOOKUP(F68,'Appendix 3 Rules'!A$34:$O59,15)))+(IF(F68="s",VLOOKUP(F68,'Appendix 3 Rules'!A$34:$O59,15)))+(IF(F68="t",VLOOKUP(F68,'Appendix 3 Rules'!A$34:$O59,15)))+(IF(F68="u",VLOOKUP(F68,'Appendix 3 Rules'!A$34:$O59,15))))))</f>
        <v/>
      </c>
      <c r="I68" s="11"/>
      <c r="J68" s="14"/>
      <c r="K68" s="11"/>
      <c r="L68" s="14"/>
      <c r="M68" s="11"/>
      <c r="N68" s="14"/>
      <c r="O68" s="11"/>
      <c r="P68" s="14"/>
      <c r="Q68" s="11"/>
      <c r="R68" s="14"/>
      <c r="S68" s="76"/>
      <c r="T68" s="14"/>
      <c r="U68" s="11"/>
      <c r="V68" s="14"/>
      <c r="W68" s="11"/>
      <c r="X68" s="14"/>
      <c r="Y68" s="77"/>
      <c r="Z68" s="14"/>
      <c r="AA68" s="77"/>
      <c r="AB68" s="14"/>
      <c r="AC68" s="8"/>
      <c r="AD68" s="13"/>
      <c r="AE68" s="8"/>
      <c r="AF68" s="13"/>
      <c r="AG68" s="8"/>
      <c r="AH68" s="13"/>
      <c r="AI68" s="60"/>
      <c r="AK68" s="13" t="str">
        <f>IF(AND(F68&lt;&gt;"f",M68&lt;&gt;""),VLOOKUP(F68,'Appendix 3 Rules'!$A$1:$O$34,4,FALSE),"")</f>
        <v/>
      </c>
      <c r="AL68" s="13" t="str">
        <f>IF(Q68="","",VLOOKUP(F68,'Appendix 3 Rules'!$A$1:$N$34,6,FALSE))</f>
        <v/>
      </c>
      <c r="AM68" s="13" t="str">
        <f>IF(AND(F68="f",U68&lt;&gt;""),VLOOKUP(F68,'Appendix 3 Rules'!$A$1:$N$34,8,FALSE),"")</f>
        <v/>
      </c>
    </row>
    <row r="69" spans="1:39" ht="18" customHeight="1" x14ac:dyDescent="0.2">
      <c r="B69" s="78"/>
      <c r="C69" s="9"/>
      <c r="D69" s="10"/>
      <c r="E69" s="9"/>
      <c r="F69" s="8"/>
      <c r="G69" s="20" t="str">
        <f>IF(F69="","",SUMPRODUCT(IF(I69="",0,INDEX('Appendix 3 Rules'!$B$2:$B$18,MATCH(F69,'Appendix 3 Rules'!$A$2:$A$17))))+(IF(K69="",0,INDEX('Appendix 3 Rules'!$C$2:$C$18,MATCH(F69,'Appendix 3 Rules'!$A$2:$A$17))))+(IF(M69="",0,INDEX('Appendix 3 Rules'!$D$2:$D$18,MATCH(F69,'Appendix 3 Rules'!$A$2:$A$17))))+(IF(O69="",0,INDEX('Appendix 3 Rules'!$E$2:$E$18,MATCH(F69,'Appendix 3 Rules'!$A$2:$A$17))))+(IF(Q69="",0,INDEX('Appendix 3 Rules'!$F$2:$F$18,MATCH(F69,'Appendix 3 Rules'!$A$2:$A$17))))+(IF(S69="",0,INDEX('Appendix 3 Rules'!$G$2:$G$18,MATCH(F69,'Appendix 3 Rules'!$A$2:$A$17))))+(IF(U69="",0,INDEX('Appendix 3 Rules'!$H$2:$H$18,MATCH(F69,'Appendix 3 Rules'!$A$2:$A$17))))+(IF(W69="",0,INDEX('Appendix 3 Rules'!$I$2:$I$18,MATCH(F69,'Appendix 3 Rules'!$A$2:$A$17))))+(IF(Y69="",0,INDEX('Appendix 3 Rules'!$J$2:$J$18,MATCH(F69,'Appendix 3 Rules'!$A$2:$A$17))))+(IF(AA69="",0,INDEX('Appendix 3 Rules'!$K$2:$K$18,MATCH(F69,'Appendix 3 Rules'!$A$2:$A$17))))+(IF(AC69="",0,INDEX('Appendix 3 Rules'!$L$2:$L$18,MATCH(F69,'Appendix 3 Rules'!$A$2:$A$17))))+(IF(AE69="",0,INDEX('Appendix 3 Rules'!$M$2:$M$18,MATCH(F69,'Appendix 3 Rules'!$A$2:$A$17))))+(IF(AG69="",0,INDEX('Appendix 3 Rules'!$N$2:$N$18,MATCH(F69,'Appendix 3 Rules'!$A$2:$A$17))))+(IF(F69="gc1",VLOOKUP(F69,'Appendix 3 Rules'!A$34:$O60,15)))+(IF(F69="gc2",VLOOKUP(F69,'Appendix 3 Rules'!A$34:$O60,15)))+(IF(F69="gc3",VLOOKUP(F69,'Appendix 3 Rules'!A$34:$O60,15)))+(IF(F69="gr1",VLOOKUP(F69,'Appendix 3 Rules'!A$34:$O60,15)))+(IF(F69="gr2",VLOOKUP(F69,'Appendix 3 Rules'!A$34:$O60,15)))+(IF(F69="gr3",VLOOKUP(F69,'Appendix 3 Rules'!A$34:$O60,15)))+(IF(F69="h1",VLOOKUP(F69,'Appendix 3 Rules'!A$34:$O60,15)))+(IF(F69="h2",VLOOKUP(F69,'Appendix 3 Rules'!A$34:$O60,15)))+(IF(F69="h3",VLOOKUP(F69,'Appendix 3 Rules'!A$34:$O60,15)))+(IF(F69="i1",VLOOKUP(F69,'Appendix 3 Rules'!A$34:$O60,15)))+(IF(F69="i2",VLOOKUP(F69,'Appendix 3 Rules'!A$34:$O60,15)))+(IF(F69="j1",VLOOKUP(F69,'Appendix 3 Rules'!A$34:$O60,15)))+(IF(F69="j2",VLOOKUP(F69,'Appendix 3 Rules'!A$34:$O60,15)))+(IF(F69="k",VLOOKUP(F69,'Appendix 3 Rules'!A$34:$O60,15)))+(IF(F69="l1",VLOOKUP(F69,'Appendix 3 Rules'!A$34:$O60,15)))+(IF(F69="l2",VLOOKUP(F69,'Appendix 3 Rules'!A$34:$O60,15)))+(IF(F69="m1",VLOOKUP(F69,'Appendix 3 Rules'!A$34:$O60,15)))+(IF(F69="m2",VLOOKUP(F69,'Appendix 3 Rules'!A$34:$O60,15)))+(IF(F69="m3",VLOOKUP(F69,'Appendix 3 Rules'!A$34:$O60,15)))+(IF(F69="n",VLOOKUP(F69,'Appendix 3 Rules'!A$34:$O60,15)))+(IF(F69="o",VLOOKUP(F69,'Appendix 3 Rules'!A$34:$O60,15)))+(IF(F69="p",VLOOKUP(F69,'Appendix 3 Rules'!A$34:$O60,15)))+(IF(F69="q",VLOOKUP(F69,'Appendix 3 Rules'!A$34:$O60,15)))+(IF(F69="r",VLOOKUP(F69,'Appendix 3 Rules'!A$34:$O60,15)))+(IF(F69="s",VLOOKUP(F69,'Appendix 3 Rules'!A$34:$O60,15)))+(IF(F69="t",VLOOKUP(F69,'Appendix 3 Rules'!A$34:$O60,15)))+(IF(F69="u",VLOOKUP(F69,'Appendix 3 Rules'!A$34:$O60,15))))</f>
        <v/>
      </c>
      <c r="H69" s="80" t="str">
        <f>IF(F69="","",IF(OR(F69="d",F69="e",F69="gc1",F69="gc2",F69="gc3",F69="gr1",F69="gr2",F69="gr3",F69="h1",F69="h2",F69="h3",F69="i1",F69="i2",F69="j1",F69="j2",F69="k",F69="l1",F69="l2",F69="m1",F69="m2",F69="m3",F69="n",F69="o",F69="p",F69="q",F69="r",F69="s",F69="t",F69="u",F69="f"),MIN(G69,VLOOKUP(F69,'Appx 3 (Mass) Rules'!$A$1:$D$150,4,0)),MIN(G69,VLOOKUP(F69,'Appx 3 (Mass) Rules'!$A$1:$D$150,4,0),SUMPRODUCT(IF(I69="",0,INDEX('Appendix 3 Rules'!$B$2:$B$18,MATCH(F69,'Appendix 3 Rules'!$A$2:$A$17))))+(IF(K69="",0,INDEX('Appendix 3 Rules'!$C$2:$C$18,MATCH(F69,'Appendix 3 Rules'!$A$2:$A$17))))+(IF(M69="",0,INDEX('Appendix 3 Rules'!$D$2:$D$18,MATCH(F69,'Appendix 3 Rules'!$A$2:$A$17))))+(IF(O69="",0,INDEX('Appendix 3 Rules'!$E$2:$E$18,MATCH(F69,'Appendix 3 Rules'!$A$2:$A$17))))+(IF(Q69="",0,INDEX('Appendix 3 Rules'!$F$2:$F$18,MATCH(F69,'Appendix 3 Rules'!$A$2:$A$17))))+(IF(S69="",0,INDEX('Appendix 3 Rules'!$G$2:$G$18,MATCH(F69,'Appendix 3 Rules'!$A$2:$A$17))))+(IF(U69="",0,INDEX('Appendix 3 Rules'!$H$2:$H$18,MATCH(F69,'Appendix 3 Rules'!$A$2:$A$17))))+(IF(W69="",0,INDEX('Appendix 3 Rules'!$I$2:$I$18,MATCH(F69,'Appendix 3 Rules'!$A$2:$A$17))))+(IF(Y69="",0,INDEX('Appendix 3 Rules'!$J$2:$J$18,MATCH(F69,'Appendix 3 Rules'!$A$2:$A$17))))+(IF(AA69="",0,INDEX('Appendix 3 Rules'!$K$2:$K$18,MATCH(F69,'Appendix 3 Rules'!$A$2:$A$17))))+(IF(AC69="",0,INDEX('Appendix 3 Rules'!$L$2:$L$18,MATCH(F69,'Appendix 3 Rules'!$A$2:$A$17))))+(IF(AE69="",0,INDEX('Appendix 3 Rules'!$M$2:$M$18,MATCH(F69,'Appendix 3 Rules'!$A$2:$A$17))))+(IF(AG69="",0,INDEX('Appendix 3 Rules'!$N$2:$N$18,MATCH(F69,'Appendix 3 Rules'!$A$2:$A$17))))+(IF(F69="gc1",VLOOKUP(F69,'Appendix 3 Rules'!A$34:$O60,15)))+(IF(F69="gc2",VLOOKUP(F69,'Appendix 3 Rules'!A$34:$O60,15)))+(IF(F69="gc3",VLOOKUP(F69,'Appendix 3 Rules'!A$34:$O60,15)))+(IF(F69="gr1",VLOOKUP(F69,'Appendix 3 Rules'!A$34:$O60,15)))+(IF(F69="gr2",VLOOKUP(F69,'Appendix 3 Rules'!A$34:$O60,15)))+(IF(F69="gr3",VLOOKUP(F69,'Appendix 3 Rules'!A$34:$O60,15)))+(IF(F69="h1",VLOOKUP(F69,'Appendix 3 Rules'!A$34:$O60,15)))+(IF(F69="h2",VLOOKUP(F69,'Appendix 3 Rules'!A$34:$O60,15)))+(IF(F69="h3",VLOOKUP(F69,'Appendix 3 Rules'!A$34:$O60,15)))+(IF(F69="i1",VLOOKUP(F69,'Appendix 3 Rules'!A$34:$O60,15)))+(IF(F69="i2",VLOOKUP(F69,'Appendix 3 Rules'!A$34:$O60,15)))+(IF(F69="j1",VLOOKUP(F69,'Appendix 3 Rules'!A$34:$O60,15)))+(IF(F69="j2",VLOOKUP(F69,'Appendix 3 Rules'!A$34:$O60,15)))+(IF(F69="k",VLOOKUP(F69,'Appendix 3 Rules'!A$34:$O60,15)))+(IF(F69="l1",VLOOKUP(F69,'Appendix 3 Rules'!A$34:$O60,15)))+(IF(F69="l2",VLOOKUP(F69,'Appendix 3 Rules'!A$34:$O60,15)))+(IF(F69="m1",VLOOKUP(F69,'Appendix 3 Rules'!A$34:$O60,15)))+(IF(F69="m2",VLOOKUP(F69,'Appendix 3 Rules'!A$34:$O60,15)))+(IF(F69="m3",VLOOKUP(F69,'Appendix 3 Rules'!A$34:$O60,15)))+(IF(F69="n",VLOOKUP(F69,'Appendix 3 Rules'!A$34:$O60,15)))+(IF(F69="o",VLOOKUP(F69,'Appendix 3 Rules'!A$34:$O60,15)))+(IF(F69="p",VLOOKUP(F69,'Appendix 3 Rules'!A$34:$O60,15)))+(IF(F69="q",VLOOKUP(F69,'Appendix 3 Rules'!A$34:$O60,15)))+(IF(F69="r",VLOOKUP(F69,'Appendix 3 Rules'!A$34:$O60,15)))+(IF(F69="s",VLOOKUP(F69,'Appendix 3 Rules'!A$34:$O60,15)))+(IF(F69="t",VLOOKUP(F69,'Appendix 3 Rules'!A$34:$O60,15)))+(IF(F69="u",VLOOKUP(F69,'Appendix 3 Rules'!A$34:$O60,15))))))</f>
        <v/>
      </c>
      <c r="I69" s="12"/>
      <c r="J69" s="13"/>
      <c r="K69" s="12"/>
      <c r="L69" s="13"/>
      <c r="M69" s="12"/>
      <c r="N69" s="13"/>
      <c r="O69" s="12"/>
      <c r="P69" s="13"/>
      <c r="Q69" s="12"/>
      <c r="R69" s="13"/>
      <c r="S69" s="12"/>
      <c r="T69" s="13"/>
      <c r="U69" s="12"/>
      <c r="V69" s="13"/>
      <c r="W69" s="12"/>
      <c r="X69" s="13"/>
      <c r="Y69" s="12"/>
      <c r="Z69" s="13"/>
      <c r="AA69" s="12"/>
      <c r="AB69" s="13"/>
      <c r="AC69" s="8"/>
      <c r="AD69" s="13"/>
      <c r="AE69" s="8"/>
      <c r="AF69" s="13"/>
      <c r="AG69" s="8"/>
      <c r="AH69" s="13"/>
      <c r="AI69" s="60"/>
      <c r="AK69" s="13" t="str">
        <f>IF(AND(F69&lt;&gt;"f",M69&lt;&gt;""),VLOOKUP(F69,'Appendix 3 Rules'!$A$1:$O$34,4,FALSE),"")</f>
        <v/>
      </c>
      <c r="AL69" s="13" t="str">
        <f>IF(Q69="","",VLOOKUP(F69,'Appendix 3 Rules'!$A$1:$N$34,6,FALSE))</f>
        <v/>
      </c>
      <c r="AM69" s="13" t="str">
        <f>IF(AND(F69="f",U69&lt;&gt;""),VLOOKUP(F69,'Appendix 3 Rules'!$A$1:$N$34,8,FALSE),"")</f>
        <v/>
      </c>
    </row>
    <row r="70" spans="1:39" ht="18" customHeight="1" x14ac:dyDescent="0.2">
      <c r="B70" s="78"/>
      <c r="C70" s="9"/>
      <c r="D70" s="10"/>
      <c r="E70" s="9"/>
      <c r="F70" s="8"/>
      <c r="G70" s="20" t="str">
        <f>IF(F70="","",SUMPRODUCT(IF(I70="",0,INDEX('Appendix 3 Rules'!$B$2:$B$18,MATCH(F70,'Appendix 3 Rules'!$A$2:$A$17))))+(IF(K70="",0,INDEX('Appendix 3 Rules'!$C$2:$C$18,MATCH(F70,'Appendix 3 Rules'!$A$2:$A$17))))+(IF(M70="",0,INDEX('Appendix 3 Rules'!$D$2:$D$18,MATCH(F70,'Appendix 3 Rules'!$A$2:$A$17))))+(IF(O70="",0,INDEX('Appendix 3 Rules'!$E$2:$E$18,MATCH(F70,'Appendix 3 Rules'!$A$2:$A$17))))+(IF(Q70="",0,INDEX('Appendix 3 Rules'!$F$2:$F$18,MATCH(F70,'Appendix 3 Rules'!$A$2:$A$17))))+(IF(S70="",0,INDEX('Appendix 3 Rules'!$G$2:$G$18,MATCH(F70,'Appendix 3 Rules'!$A$2:$A$17))))+(IF(U70="",0,INDEX('Appendix 3 Rules'!$H$2:$H$18,MATCH(F70,'Appendix 3 Rules'!$A$2:$A$17))))+(IF(W70="",0,INDEX('Appendix 3 Rules'!$I$2:$I$18,MATCH(F70,'Appendix 3 Rules'!$A$2:$A$17))))+(IF(Y70="",0,INDEX('Appendix 3 Rules'!$J$2:$J$18,MATCH(F70,'Appendix 3 Rules'!$A$2:$A$17))))+(IF(AA70="",0,INDEX('Appendix 3 Rules'!$K$2:$K$18,MATCH(F70,'Appendix 3 Rules'!$A$2:$A$17))))+(IF(AC70="",0,INDEX('Appendix 3 Rules'!$L$2:$L$18,MATCH(F70,'Appendix 3 Rules'!$A$2:$A$17))))+(IF(AE70="",0,INDEX('Appendix 3 Rules'!$M$2:$M$18,MATCH(F70,'Appendix 3 Rules'!$A$2:$A$17))))+(IF(AG70="",0,INDEX('Appendix 3 Rules'!$N$2:$N$18,MATCH(F70,'Appendix 3 Rules'!$A$2:$A$17))))+(IF(F70="gc1",VLOOKUP(F70,'Appendix 3 Rules'!A$34:$O61,15)))+(IF(F70="gc2",VLOOKUP(F70,'Appendix 3 Rules'!A$34:$O61,15)))+(IF(F70="gc3",VLOOKUP(F70,'Appendix 3 Rules'!A$34:$O61,15)))+(IF(F70="gr1",VLOOKUP(F70,'Appendix 3 Rules'!A$34:$O61,15)))+(IF(F70="gr2",VLOOKUP(F70,'Appendix 3 Rules'!A$34:$O61,15)))+(IF(F70="gr3",VLOOKUP(F70,'Appendix 3 Rules'!A$34:$O61,15)))+(IF(F70="h1",VLOOKUP(F70,'Appendix 3 Rules'!A$34:$O61,15)))+(IF(F70="h2",VLOOKUP(F70,'Appendix 3 Rules'!A$34:$O61,15)))+(IF(F70="h3",VLOOKUP(F70,'Appendix 3 Rules'!A$34:$O61,15)))+(IF(F70="i1",VLOOKUP(F70,'Appendix 3 Rules'!A$34:$O61,15)))+(IF(F70="i2",VLOOKUP(F70,'Appendix 3 Rules'!A$34:$O61,15)))+(IF(F70="j1",VLOOKUP(F70,'Appendix 3 Rules'!A$34:$O61,15)))+(IF(F70="j2",VLOOKUP(F70,'Appendix 3 Rules'!A$34:$O61,15)))+(IF(F70="k",VLOOKUP(F70,'Appendix 3 Rules'!A$34:$O61,15)))+(IF(F70="l1",VLOOKUP(F70,'Appendix 3 Rules'!A$34:$O61,15)))+(IF(F70="l2",VLOOKUP(F70,'Appendix 3 Rules'!A$34:$O61,15)))+(IF(F70="m1",VLOOKUP(F70,'Appendix 3 Rules'!A$34:$O61,15)))+(IF(F70="m2",VLOOKUP(F70,'Appendix 3 Rules'!A$34:$O61,15)))+(IF(F70="m3",VLOOKUP(F70,'Appendix 3 Rules'!A$34:$O61,15)))+(IF(F70="n",VLOOKUP(F70,'Appendix 3 Rules'!A$34:$O61,15)))+(IF(F70="o",VLOOKUP(F70,'Appendix 3 Rules'!A$34:$O61,15)))+(IF(F70="p",VLOOKUP(F70,'Appendix 3 Rules'!A$34:$O61,15)))+(IF(F70="q",VLOOKUP(F70,'Appendix 3 Rules'!A$34:$O61,15)))+(IF(F70="r",VLOOKUP(F70,'Appendix 3 Rules'!A$34:$O61,15)))+(IF(F70="s",VLOOKUP(F70,'Appendix 3 Rules'!A$34:$O61,15)))+(IF(F70="t",VLOOKUP(F70,'Appendix 3 Rules'!A$34:$O61,15)))+(IF(F70="u",VLOOKUP(F70,'Appendix 3 Rules'!A$34:$O61,15))))</f>
        <v/>
      </c>
      <c r="H70" s="80" t="str">
        <f>IF(F70="","",IF(OR(F70="d",F70="e",F70="gc1",F70="gc2",F70="gc3",F70="gr1",F70="gr2",F70="gr3",F70="h1",F70="h2",F70="h3",F70="i1",F70="i2",F70="j1",F70="j2",F70="k",F70="l1",F70="l2",F70="m1",F70="m2",F70="m3",F70="n",F70="o",F70="p",F70="q",F70="r",F70="s",F70="t",F70="u",F70="f"),MIN(G70,VLOOKUP(F70,'Appx 3 (Mass) Rules'!$A$1:$D$150,4,0)),MIN(G70,VLOOKUP(F70,'Appx 3 (Mass) Rules'!$A$1:$D$150,4,0),SUMPRODUCT(IF(I70="",0,INDEX('Appendix 3 Rules'!$B$2:$B$18,MATCH(F70,'Appendix 3 Rules'!$A$2:$A$17))))+(IF(K70="",0,INDEX('Appendix 3 Rules'!$C$2:$C$18,MATCH(F70,'Appendix 3 Rules'!$A$2:$A$17))))+(IF(M70="",0,INDEX('Appendix 3 Rules'!$D$2:$D$18,MATCH(F70,'Appendix 3 Rules'!$A$2:$A$17))))+(IF(O70="",0,INDEX('Appendix 3 Rules'!$E$2:$E$18,MATCH(F70,'Appendix 3 Rules'!$A$2:$A$17))))+(IF(Q70="",0,INDEX('Appendix 3 Rules'!$F$2:$F$18,MATCH(F70,'Appendix 3 Rules'!$A$2:$A$17))))+(IF(S70="",0,INDEX('Appendix 3 Rules'!$G$2:$G$18,MATCH(F70,'Appendix 3 Rules'!$A$2:$A$17))))+(IF(U70="",0,INDEX('Appendix 3 Rules'!$H$2:$H$18,MATCH(F70,'Appendix 3 Rules'!$A$2:$A$17))))+(IF(W70="",0,INDEX('Appendix 3 Rules'!$I$2:$I$18,MATCH(F70,'Appendix 3 Rules'!$A$2:$A$17))))+(IF(Y70="",0,INDEX('Appendix 3 Rules'!$J$2:$J$18,MATCH(F70,'Appendix 3 Rules'!$A$2:$A$17))))+(IF(AA70="",0,INDEX('Appendix 3 Rules'!$K$2:$K$18,MATCH(F70,'Appendix 3 Rules'!$A$2:$A$17))))+(IF(AC70="",0,INDEX('Appendix 3 Rules'!$L$2:$L$18,MATCH(F70,'Appendix 3 Rules'!$A$2:$A$17))))+(IF(AE70="",0,INDEX('Appendix 3 Rules'!$M$2:$M$18,MATCH(F70,'Appendix 3 Rules'!$A$2:$A$17))))+(IF(AG70="",0,INDEX('Appendix 3 Rules'!$N$2:$N$18,MATCH(F70,'Appendix 3 Rules'!$A$2:$A$17))))+(IF(F70="gc1",VLOOKUP(F70,'Appendix 3 Rules'!A$34:$O61,15)))+(IF(F70="gc2",VLOOKUP(F70,'Appendix 3 Rules'!A$34:$O61,15)))+(IF(F70="gc3",VLOOKUP(F70,'Appendix 3 Rules'!A$34:$O61,15)))+(IF(F70="gr1",VLOOKUP(F70,'Appendix 3 Rules'!A$34:$O61,15)))+(IF(F70="gr2",VLOOKUP(F70,'Appendix 3 Rules'!A$34:$O61,15)))+(IF(F70="gr3",VLOOKUP(F70,'Appendix 3 Rules'!A$34:$O61,15)))+(IF(F70="h1",VLOOKUP(F70,'Appendix 3 Rules'!A$34:$O61,15)))+(IF(F70="h2",VLOOKUP(F70,'Appendix 3 Rules'!A$34:$O61,15)))+(IF(F70="h3",VLOOKUP(F70,'Appendix 3 Rules'!A$34:$O61,15)))+(IF(F70="i1",VLOOKUP(F70,'Appendix 3 Rules'!A$34:$O61,15)))+(IF(F70="i2",VLOOKUP(F70,'Appendix 3 Rules'!A$34:$O61,15)))+(IF(F70="j1",VLOOKUP(F70,'Appendix 3 Rules'!A$34:$O61,15)))+(IF(F70="j2",VLOOKUP(F70,'Appendix 3 Rules'!A$34:$O61,15)))+(IF(F70="k",VLOOKUP(F70,'Appendix 3 Rules'!A$34:$O61,15)))+(IF(F70="l1",VLOOKUP(F70,'Appendix 3 Rules'!A$34:$O61,15)))+(IF(F70="l2",VLOOKUP(F70,'Appendix 3 Rules'!A$34:$O61,15)))+(IF(F70="m1",VLOOKUP(F70,'Appendix 3 Rules'!A$34:$O61,15)))+(IF(F70="m2",VLOOKUP(F70,'Appendix 3 Rules'!A$34:$O61,15)))+(IF(F70="m3",VLOOKUP(F70,'Appendix 3 Rules'!A$34:$O61,15)))+(IF(F70="n",VLOOKUP(F70,'Appendix 3 Rules'!A$34:$O61,15)))+(IF(F70="o",VLOOKUP(F70,'Appendix 3 Rules'!A$34:$O61,15)))+(IF(F70="p",VLOOKUP(F70,'Appendix 3 Rules'!A$34:$O61,15)))+(IF(F70="q",VLOOKUP(F70,'Appendix 3 Rules'!A$34:$O61,15)))+(IF(F70="r",VLOOKUP(F70,'Appendix 3 Rules'!A$34:$O61,15)))+(IF(F70="s",VLOOKUP(F70,'Appendix 3 Rules'!A$34:$O61,15)))+(IF(F70="t",VLOOKUP(F70,'Appendix 3 Rules'!A$34:$O61,15)))+(IF(F70="u",VLOOKUP(F70,'Appendix 3 Rules'!A$34:$O61,15))))))</f>
        <v/>
      </c>
      <c r="I70" s="11"/>
      <c r="J70" s="14"/>
      <c r="K70" s="11"/>
      <c r="L70" s="14"/>
      <c r="M70" s="11"/>
      <c r="N70" s="14"/>
      <c r="O70" s="11"/>
      <c r="P70" s="14"/>
      <c r="Q70" s="11"/>
      <c r="R70" s="14"/>
      <c r="S70" s="76"/>
      <c r="T70" s="14"/>
      <c r="U70" s="11"/>
      <c r="V70" s="14"/>
      <c r="W70" s="11"/>
      <c r="X70" s="14"/>
      <c r="Y70" s="77"/>
      <c r="Z70" s="14"/>
      <c r="AA70" s="77"/>
      <c r="AB70" s="14"/>
      <c r="AC70" s="8"/>
      <c r="AD70" s="13"/>
      <c r="AE70" s="8"/>
      <c r="AF70" s="13"/>
      <c r="AG70" s="8"/>
      <c r="AH70" s="13"/>
      <c r="AI70" s="60"/>
      <c r="AK70" s="13" t="str">
        <f>IF(AND(F70&lt;&gt;"f",M70&lt;&gt;""),VLOOKUP(F70,'Appendix 3 Rules'!$A$1:$O$34,4,FALSE),"")</f>
        <v/>
      </c>
      <c r="AL70" s="13" t="str">
        <f>IF(Q70="","",VLOOKUP(F70,'Appendix 3 Rules'!$A$1:$N$34,6,FALSE))</f>
        <v/>
      </c>
      <c r="AM70" s="13" t="str">
        <f>IF(AND(F70="f",U70&lt;&gt;""),VLOOKUP(F70,'Appendix 3 Rules'!$A$1:$N$34,8,FALSE),"")</f>
        <v/>
      </c>
    </row>
    <row r="71" spans="1:39" ht="18" customHeight="1" x14ac:dyDescent="0.2">
      <c r="B71" s="78"/>
      <c r="C71" s="9"/>
      <c r="D71" s="10"/>
      <c r="E71" s="9"/>
      <c r="F71" s="8"/>
      <c r="G71" s="20" t="str">
        <f>IF(F71="","",SUMPRODUCT(IF(I71="",0,INDEX('Appendix 3 Rules'!$B$2:$B$18,MATCH(F71,'Appendix 3 Rules'!$A$2:$A$17))))+(IF(K71="",0,INDEX('Appendix 3 Rules'!$C$2:$C$18,MATCH(F71,'Appendix 3 Rules'!$A$2:$A$17))))+(IF(M71="",0,INDEX('Appendix 3 Rules'!$D$2:$D$18,MATCH(F71,'Appendix 3 Rules'!$A$2:$A$17))))+(IF(O71="",0,INDEX('Appendix 3 Rules'!$E$2:$E$18,MATCH(F71,'Appendix 3 Rules'!$A$2:$A$17))))+(IF(Q71="",0,INDEX('Appendix 3 Rules'!$F$2:$F$18,MATCH(F71,'Appendix 3 Rules'!$A$2:$A$17))))+(IF(S71="",0,INDEX('Appendix 3 Rules'!$G$2:$G$18,MATCH(F71,'Appendix 3 Rules'!$A$2:$A$17))))+(IF(U71="",0,INDEX('Appendix 3 Rules'!$H$2:$H$18,MATCH(F71,'Appendix 3 Rules'!$A$2:$A$17))))+(IF(W71="",0,INDEX('Appendix 3 Rules'!$I$2:$I$18,MATCH(F71,'Appendix 3 Rules'!$A$2:$A$17))))+(IF(Y71="",0,INDEX('Appendix 3 Rules'!$J$2:$J$18,MATCH(F71,'Appendix 3 Rules'!$A$2:$A$17))))+(IF(AA71="",0,INDEX('Appendix 3 Rules'!$K$2:$K$18,MATCH(F71,'Appendix 3 Rules'!$A$2:$A$17))))+(IF(AC71="",0,INDEX('Appendix 3 Rules'!$L$2:$L$18,MATCH(F71,'Appendix 3 Rules'!$A$2:$A$17))))+(IF(AE71="",0,INDEX('Appendix 3 Rules'!$M$2:$M$18,MATCH(F71,'Appendix 3 Rules'!$A$2:$A$17))))+(IF(AG71="",0,INDEX('Appendix 3 Rules'!$N$2:$N$18,MATCH(F71,'Appendix 3 Rules'!$A$2:$A$17))))+(IF(F71="gc1",VLOOKUP(F71,'Appendix 3 Rules'!A$34:$O62,15)))+(IF(F71="gc2",VLOOKUP(F71,'Appendix 3 Rules'!A$34:$O62,15)))+(IF(F71="gc3",VLOOKUP(F71,'Appendix 3 Rules'!A$34:$O62,15)))+(IF(F71="gr1",VLOOKUP(F71,'Appendix 3 Rules'!A$34:$O62,15)))+(IF(F71="gr2",VLOOKUP(F71,'Appendix 3 Rules'!A$34:$O62,15)))+(IF(F71="gr3",VLOOKUP(F71,'Appendix 3 Rules'!A$34:$O62,15)))+(IF(F71="h1",VLOOKUP(F71,'Appendix 3 Rules'!A$34:$O62,15)))+(IF(F71="h2",VLOOKUP(F71,'Appendix 3 Rules'!A$34:$O62,15)))+(IF(F71="h3",VLOOKUP(F71,'Appendix 3 Rules'!A$34:$O62,15)))+(IF(F71="i1",VLOOKUP(F71,'Appendix 3 Rules'!A$34:$O62,15)))+(IF(F71="i2",VLOOKUP(F71,'Appendix 3 Rules'!A$34:$O62,15)))+(IF(F71="j1",VLOOKUP(F71,'Appendix 3 Rules'!A$34:$O62,15)))+(IF(F71="j2",VLOOKUP(F71,'Appendix 3 Rules'!A$34:$O62,15)))+(IF(F71="k",VLOOKUP(F71,'Appendix 3 Rules'!A$34:$O62,15)))+(IF(F71="l1",VLOOKUP(F71,'Appendix 3 Rules'!A$34:$O62,15)))+(IF(F71="l2",VLOOKUP(F71,'Appendix 3 Rules'!A$34:$O62,15)))+(IF(F71="m1",VLOOKUP(F71,'Appendix 3 Rules'!A$34:$O62,15)))+(IF(F71="m2",VLOOKUP(F71,'Appendix 3 Rules'!A$34:$O62,15)))+(IF(F71="m3",VLOOKUP(F71,'Appendix 3 Rules'!A$34:$O62,15)))+(IF(F71="n",VLOOKUP(F71,'Appendix 3 Rules'!A$34:$O62,15)))+(IF(F71="o",VLOOKUP(F71,'Appendix 3 Rules'!A$34:$O62,15)))+(IF(F71="p",VLOOKUP(F71,'Appendix 3 Rules'!A$34:$O62,15)))+(IF(F71="q",VLOOKUP(F71,'Appendix 3 Rules'!A$34:$O62,15)))+(IF(F71="r",VLOOKUP(F71,'Appendix 3 Rules'!A$34:$O62,15)))+(IF(F71="s",VLOOKUP(F71,'Appendix 3 Rules'!A$34:$O62,15)))+(IF(F71="t",VLOOKUP(F71,'Appendix 3 Rules'!A$34:$O62,15)))+(IF(F71="u",VLOOKUP(F71,'Appendix 3 Rules'!A$34:$O62,15))))</f>
        <v/>
      </c>
      <c r="H71" s="80" t="str">
        <f>IF(F71="","",IF(OR(F71="d",F71="e",F71="gc1",F71="gc2",F71="gc3",F71="gr1",F71="gr2",F71="gr3",F71="h1",F71="h2",F71="h3",F71="i1",F71="i2",F71="j1",F71="j2",F71="k",F71="l1",F71="l2",F71="m1",F71="m2",F71="m3",F71="n",F71="o",F71="p",F71="q",F71="r",F71="s",F71="t",F71="u",F71="f"),MIN(G71,VLOOKUP(F71,'Appx 3 (Mass) Rules'!$A$1:$D$150,4,0)),MIN(G71,VLOOKUP(F71,'Appx 3 (Mass) Rules'!$A$1:$D$150,4,0),SUMPRODUCT(IF(I71="",0,INDEX('Appendix 3 Rules'!$B$2:$B$18,MATCH(F71,'Appendix 3 Rules'!$A$2:$A$17))))+(IF(K71="",0,INDEX('Appendix 3 Rules'!$C$2:$C$18,MATCH(F71,'Appendix 3 Rules'!$A$2:$A$17))))+(IF(M71="",0,INDEX('Appendix 3 Rules'!$D$2:$D$18,MATCH(F71,'Appendix 3 Rules'!$A$2:$A$17))))+(IF(O71="",0,INDEX('Appendix 3 Rules'!$E$2:$E$18,MATCH(F71,'Appendix 3 Rules'!$A$2:$A$17))))+(IF(Q71="",0,INDEX('Appendix 3 Rules'!$F$2:$F$18,MATCH(F71,'Appendix 3 Rules'!$A$2:$A$17))))+(IF(S71="",0,INDEX('Appendix 3 Rules'!$G$2:$G$18,MATCH(F71,'Appendix 3 Rules'!$A$2:$A$17))))+(IF(U71="",0,INDEX('Appendix 3 Rules'!$H$2:$H$18,MATCH(F71,'Appendix 3 Rules'!$A$2:$A$17))))+(IF(W71="",0,INDEX('Appendix 3 Rules'!$I$2:$I$18,MATCH(F71,'Appendix 3 Rules'!$A$2:$A$17))))+(IF(Y71="",0,INDEX('Appendix 3 Rules'!$J$2:$J$18,MATCH(F71,'Appendix 3 Rules'!$A$2:$A$17))))+(IF(AA71="",0,INDEX('Appendix 3 Rules'!$K$2:$K$18,MATCH(F71,'Appendix 3 Rules'!$A$2:$A$17))))+(IF(AC71="",0,INDEX('Appendix 3 Rules'!$L$2:$L$18,MATCH(F71,'Appendix 3 Rules'!$A$2:$A$17))))+(IF(AE71="",0,INDEX('Appendix 3 Rules'!$M$2:$M$18,MATCH(F71,'Appendix 3 Rules'!$A$2:$A$17))))+(IF(AG71="",0,INDEX('Appendix 3 Rules'!$N$2:$N$18,MATCH(F71,'Appendix 3 Rules'!$A$2:$A$17))))+(IF(F71="gc1",VLOOKUP(F71,'Appendix 3 Rules'!A$34:$O62,15)))+(IF(F71="gc2",VLOOKUP(F71,'Appendix 3 Rules'!A$34:$O62,15)))+(IF(F71="gc3",VLOOKUP(F71,'Appendix 3 Rules'!A$34:$O62,15)))+(IF(F71="gr1",VLOOKUP(F71,'Appendix 3 Rules'!A$34:$O62,15)))+(IF(F71="gr2",VLOOKUP(F71,'Appendix 3 Rules'!A$34:$O62,15)))+(IF(F71="gr3",VLOOKUP(F71,'Appendix 3 Rules'!A$34:$O62,15)))+(IF(F71="h1",VLOOKUP(F71,'Appendix 3 Rules'!A$34:$O62,15)))+(IF(F71="h2",VLOOKUP(F71,'Appendix 3 Rules'!A$34:$O62,15)))+(IF(F71="h3",VLOOKUP(F71,'Appendix 3 Rules'!A$34:$O62,15)))+(IF(F71="i1",VLOOKUP(F71,'Appendix 3 Rules'!A$34:$O62,15)))+(IF(F71="i2",VLOOKUP(F71,'Appendix 3 Rules'!A$34:$O62,15)))+(IF(F71="j1",VLOOKUP(F71,'Appendix 3 Rules'!A$34:$O62,15)))+(IF(F71="j2",VLOOKUP(F71,'Appendix 3 Rules'!A$34:$O62,15)))+(IF(F71="k",VLOOKUP(F71,'Appendix 3 Rules'!A$34:$O62,15)))+(IF(F71="l1",VLOOKUP(F71,'Appendix 3 Rules'!A$34:$O62,15)))+(IF(F71="l2",VLOOKUP(F71,'Appendix 3 Rules'!A$34:$O62,15)))+(IF(F71="m1",VLOOKUP(F71,'Appendix 3 Rules'!A$34:$O62,15)))+(IF(F71="m2",VLOOKUP(F71,'Appendix 3 Rules'!A$34:$O62,15)))+(IF(F71="m3",VLOOKUP(F71,'Appendix 3 Rules'!A$34:$O62,15)))+(IF(F71="n",VLOOKUP(F71,'Appendix 3 Rules'!A$34:$O62,15)))+(IF(F71="o",VLOOKUP(F71,'Appendix 3 Rules'!A$34:$O62,15)))+(IF(F71="p",VLOOKUP(F71,'Appendix 3 Rules'!A$34:$O62,15)))+(IF(F71="q",VLOOKUP(F71,'Appendix 3 Rules'!A$34:$O62,15)))+(IF(F71="r",VLOOKUP(F71,'Appendix 3 Rules'!A$34:$O62,15)))+(IF(F71="s",VLOOKUP(F71,'Appendix 3 Rules'!A$34:$O62,15)))+(IF(F71="t",VLOOKUP(F71,'Appendix 3 Rules'!A$34:$O62,15)))+(IF(F71="u",VLOOKUP(F71,'Appendix 3 Rules'!A$34:$O62,15))))))</f>
        <v/>
      </c>
      <c r="I71" s="12"/>
      <c r="J71" s="13"/>
      <c r="K71" s="12"/>
      <c r="L71" s="13"/>
      <c r="M71" s="12"/>
      <c r="N71" s="13"/>
      <c r="O71" s="12"/>
      <c r="P71" s="13"/>
      <c r="Q71" s="12"/>
      <c r="R71" s="13"/>
      <c r="S71" s="12"/>
      <c r="T71" s="13"/>
      <c r="U71" s="12"/>
      <c r="V71" s="13"/>
      <c r="W71" s="12"/>
      <c r="X71" s="13"/>
      <c r="Y71" s="12"/>
      <c r="Z71" s="13"/>
      <c r="AA71" s="12"/>
      <c r="AB71" s="13"/>
      <c r="AC71" s="8"/>
      <c r="AD71" s="13"/>
      <c r="AE71" s="8"/>
      <c r="AF71" s="13"/>
      <c r="AG71" s="8"/>
      <c r="AH71" s="13"/>
      <c r="AI71" s="60"/>
      <c r="AK71" s="13" t="str">
        <f>IF(AND(F71&lt;&gt;"f",M71&lt;&gt;""),VLOOKUP(F71,'Appendix 3 Rules'!$A$1:$O$34,4,FALSE),"")</f>
        <v/>
      </c>
      <c r="AL71" s="13" t="str">
        <f>IF(Q71="","",VLOOKUP(F71,'Appendix 3 Rules'!$A$1:$N$34,6,FALSE))</f>
        <v/>
      </c>
      <c r="AM71" s="13" t="str">
        <f>IF(AND(F71="f",U71&lt;&gt;""),VLOOKUP(F71,'Appendix 3 Rules'!$A$1:$N$34,8,FALSE),"")</f>
        <v/>
      </c>
    </row>
    <row r="72" spans="1:39" ht="18" customHeight="1" x14ac:dyDescent="0.2">
      <c r="B72" s="78"/>
      <c r="C72" s="9"/>
      <c r="D72" s="10"/>
      <c r="E72" s="9"/>
      <c r="F72" s="8"/>
      <c r="G72" s="20" t="str">
        <f>IF(F72="","",SUMPRODUCT(IF(I72="",0,INDEX('Appendix 3 Rules'!$B$2:$B$18,MATCH(F72,'Appendix 3 Rules'!$A$2:$A$17))))+(IF(K72="",0,INDEX('Appendix 3 Rules'!$C$2:$C$18,MATCH(F72,'Appendix 3 Rules'!$A$2:$A$17))))+(IF(M72="",0,INDEX('Appendix 3 Rules'!$D$2:$D$18,MATCH(F72,'Appendix 3 Rules'!$A$2:$A$17))))+(IF(O72="",0,INDEX('Appendix 3 Rules'!$E$2:$E$18,MATCH(F72,'Appendix 3 Rules'!$A$2:$A$17))))+(IF(Q72="",0,INDEX('Appendix 3 Rules'!$F$2:$F$18,MATCH(F72,'Appendix 3 Rules'!$A$2:$A$17))))+(IF(S72="",0,INDEX('Appendix 3 Rules'!$G$2:$G$18,MATCH(F72,'Appendix 3 Rules'!$A$2:$A$17))))+(IF(U72="",0,INDEX('Appendix 3 Rules'!$H$2:$H$18,MATCH(F72,'Appendix 3 Rules'!$A$2:$A$17))))+(IF(W72="",0,INDEX('Appendix 3 Rules'!$I$2:$I$18,MATCH(F72,'Appendix 3 Rules'!$A$2:$A$17))))+(IF(Y72="",0,INDEX('Appendix 3 Rules'!$J$2:$J$18,MATCH(F72,'Appendix 3 Rules'!$A$2:$A$17))))+(IF(AA72="",0,INDEX('Appendix 3 Rules'!$K$2:$K$18,MATCH(F72,'Appendix 3 Rules'!$A$2:$A$17))))+(IF(AC72="",0,INDEX('Appendix 3 Rules'!$L$2:$L$18,MATCH(F72,'Appendix 3 Rules'!$A$2:$A$17))))+(IF(AE72="",0,INDEX('Appendix 3 Rules'!$M$2:$M$18,MATCH(F72,'Appendix 3 Rules'!$A$2:$A$17))))+(IF(AG72="",0,INDEX('Appendix 3 Rules'!$N$2:$N$18,MATCH(F72,'Appendix 3 Rules'!$A$2:$A$17))))+(IF(F72="gc1",VLOOKUP(F72,'Appendix 3 Rules'!A$34:$O63,15)))+(IF(F72="gc2",VLOOKUP(F72,'Appendix 3 Rules'!A$34:$O63,15)))+(IF(F72="gc3",VLOOKUP(F72,'Appendix 3 Rules'!A$34:$O63,15)))+(IF(F72="gr1",VLOOKUP(F72,'Appendix 3 Rules'!A$34:$O63,15)))+(IF(F72="gr2",VLOOKUP(F72,'Appendix 3 Rules'!A$34:$O63,15)))+(IF(F72="gr3",VLOOKUP(F72,'Appendix 3 Rules'!A$34:$O63,15)))+(IF(F72="h1",VLOOKUP(F72,'Appendix 3 Rules'!A$34:$O63,15)))+(IF(F72="h2",VLOOKUP(F72,'Appendix 3 Rules'!A$34:$O63,15)))+(IF(F72="h3",VLOOKUP(F72,'Appendix 3 Rules'!A$34:$O63,15)))+(IF(F72="i1",VLOOKUP(F72,'Appendix 3 Rules'!A$34:$O63,15)))+(IF(F72="i2",VLOOKUP(F72,'Appendix 3 Rules'!A$34:$O63,15)))+(IF(F72="j1",VLOOKUP(F72,'Appendix 3 Rules'!A$34:$O63,15)))+(IF(F72="j2",VLOOKUP(F72,'Appendix 3 Rules'!A$34:$O63,15)))+(IF(F72="k",VLOOKUP(F72,'Appendix 3 Rules'!A$34:$O63,15)))+(IF(F72="l1",VLOOKUP(F72,'Appendix 3 Rules'!A$34:$O63,15)))+(IF(F72="l2",VLOOKUP(F72,'Appendix 3 Rules'!A$34:$O63,15)))+(IF(F72="m1",VLOOKUP(F72,'Appendix 3 Rules'!A$34:$O63,15)))+(IF(F72="m2",VLOOKUP(F72,'Appendix 3 Rules'!A$34:$O63,15)))+(IF(F72="m3",VLOOKUP(F72,'Appendix 3 Rules'!A$34:$O63,15)))+(IF(F72="n",VLOOKUP(F72,'Appendix 3 Rules'!A$34:$O63,15)))+(IF(F72="o",VLOOKUP(F72,'Appendix 3 Rules'!A$34:$O63,15)))+(IF(F72="p",VLOOKUP(F72,'Appendix 3 Rules'!A$34:$O63,15)))+(IF(F72="q",VLOOKUP(F72,'Appendix 3 Rules'!A$34:$O63,15)))+(IF(F72="r",VLOOKUP(F72,'Appendix 3 Rules'!A$34:$O63,15)))+(IF(F72="s",VLOOKUP(F72,'Appendix 3 Rules'!A$34:$O63,15)))+(IF(F72="t",VLOOKUP(F72,'Appendix 3 Rules'!A$34:$O63,15)))+(IF(F72="u",VLOOKUP(F72,'Appendix 3 Rules'!A$34:$O63,15))))</f>
        <v/>
      </c>
      <c r="H72" s="80" t="str">
        <f>IF(F72="","",IF(OR(F72="d",F72="e",F72="gc1",F72="gc2",F72="gc3",F72="gr1",F72="gr2",F72="gr3",F72="h1",F72="h2",F72="h3",F72="i1",F72="i2",F72="j1",F72="j2",F72="k",F72="l1",F72="l2",F72="m1",F72="m2",F72="m3",F72="n",F72="o",F72="p",F72="q",F72="r",F72="s",F72="t",F72="u",F72="f"),MIN(G72,VLOOKUP(F72,'Appx 3 (Mass) Rules'!$A$1:$D$150,4,0)),MIN(G72,VLOOKUP(F72,'Appx 3 (Mass) Rules'!$A$1:$D$150,4,0),SUMPRODUCT(IF(I72="",0,INDEX('Appendix 3 Rules'!$B$2:$B$18,MATCH(F72,'Appendix 3 Rules'!$A$2:$A$17))))+(IF(K72="",0,INDEX('Appendix 3 Rules'!$C$2:$C$18,MATCH(F72,'Appendix 3 Rules'!$A$2:$A$17))))+(IF(M72="",0,INDEX('Appendix 3 Rules'!$D$2:$D$18,MATCH(F72,'Appendix 3 Rules'!$A$2:$A$17))))+(IF(O72="",0,INDEX('Appendix 3 Rules'!$E$2:$E$18,MATCH(F72,'Appendix 3 Rules'!$A$2:$A$17))))+(IF(Q72="",0,INDEX('Appendix 3 Rules'!$F$2:$F$18,MATCH(F72,'Appendix 3 Rules'!$A$2:$A$17))))+(IF(S72="",0,INDEX('Appendix 3 Rules'!$G$2:$G$18,MATCH(F72,'Appendix 3 Rules'!$A$2:$A$17))))+(IF(U72="",0,INDEX('Appendix 3 Rules'!$H$2:$H$18,MATCH(F72,'Appendix 3 Rules'!$A$2:$A$17))))+(IF(W72="",0,INDEX('Appendix 3 Rules'!$I$2:$I$18,MATCH(F72,'Appendix 3 Rules'!$A$2:$A$17))))+(IF(Y72="",0,INDEX('Appendix 3 Rules'!$J$2:$J$18,MATCH(F72,'Appendix 3 Rules'!$A$2:$A$17))))+(IF(AA72="",0,INDEX('Appendix 3 Rules'!$K$2:$K$18,MATCH(F72,'Appendix 3 Rules'!$A$2:$A$17))))+(IF(AC72="",0,INDEX('Appendix 3 Rules'!$L$2:$L$18,MATCH(F72,'Appendix 3 Rules'!$A$2:$A$17))))+(IF(AE72="",0,INDEX('Appendix 3 Rules'!$M$2:$M$18,MATCH(F72,'Appendix 3 Rules'!$A$2:$A$17))))+(IF(AG72="",0,INDEX('Appendix 3 Rules'!$N$2:$N$18,MATCH(F72,'Appendix 3 Rules'!$A$2:$A$17))))+(IF(F72="gc1",VLOOKUP(F72,'Appendix 3 Rules'!A$34:$O63,15)))+(IF(F72="gc2",VLOOKUP(F72,'Appendix 3 Rules'!A$34:$O63,15)))+(IF(F72="gc3",VLOOKUP(F72,'Appendix 3 Rules'!A$34:$O63,15)))+(IF(F72="gr1",VLOOKUP(F72,'Appendix 3 Rules'!A$34:$O63,15)))+(IF(F72="gr2",VLOOKUP(F72,'Appendix 3 Rules'!A$34:$O63,15)))+(IF(F72="gr3",VLOOKUP(F72,'Appendix 3 Rules'!A$34:$O63,15)))+(IF(F72="h1",VLOOKUP(F72,'Appendix 3 Rules'!A$34:$O63,15)))+(IF(F72="h2",VLOOKUP(F72,'Appendix 3 Rules'!A$34:$O63,15)))+(IF(F72="h3",VLOOKUP(F72,'Appendix 3 Rules'!A$34:$O63,15)))+(IF(F72="i1",VLOOKUP(F72,'Appendix 3 Rules'!A$34:$O63,15)))+(IF(F72="i2",VLOOKUP(F72,'Appendix 3 Rules'!A$34:$O63,15)))+(IF(F72="j1",VLOOKUP(F72,'Appendix 3 Rules'!A$34:$O63,15)))+(IF(F72="j2",VLOOKUP(F72,'Appendix 3 Rules'!A$34:$O63,15)))+(IF(F72="k",VLOOKUP(F72,'Appendix 3 Rules'!A$34:$O63,15)))+(IF(F72="l1",VLOOKUP(F72,'Appendix 3 Rules'!A$34:$O63,15)))+(IF(F72="l2",VLOOKUP(F72,'Appendix 3 Rules'!A$34:$O63,15)))+(IF(F72="m1",VLOOKUP(F72,'Appendix 3 Rules'!A$34:$O63,15)))+(IF(F72="m2",VLOOKUP(F72,'Appendix 3 Rules'!A$34:$O63,15)))+(IF(F72="m3",VLOOKUP(F72,'Appendix 3 Rules'!A$34:$O63,15)))+(IF(F72="n",VLOOKUP(F72,'Appendix 3 Rules'!A$34:$O63,15)))+(IF(F72="o",VLOOKUP(F72,'Appendix 3 Rules'!A$34:$O63,15)))+(IF(F72="p",VLOOKUP(F72,'Appendix 3 Rules'!A$34:$O63,15)))+(IF(F72="q",VLOOKUP(F72,'Appendix 3 Rules'!A$34:$O63,15)))+(IF(F72="r",VLOOKUP(F72,'Appendix 3 Rules'!A$34:$O63,15)))+(IF(F72="s",VLOOKUP(F72,'Appendix 3 Rules'!A$34:$O63,15)))+(IF(F72="t",VLOOKUP(F72,'Appendix 3 Rules'!A$34:$O63,15)))+(IF(F72="u",VLOOKUP(F72,'Appendix 3 Rules'!A$34:$O63,15))))))</f>
        <v/>
      </c>
      <c r="I72" s="11"/>
      <c r="J72" s="14"/>
      <c r="K72" s="11"/>
      <c r="L72" s="14"/>
      <c r="M72" s="11"/>
      <c r="N72" s="14"/>
      <c r="O72" s="11"/>
      <c r="P72" s="14"/>
      <c r="Q72" s="11"/>
      <c r="R72" s="14"/>
      <c r="S72" s="76"/>
      <c r="T72" s="14"/>
      <c r="U72" s="11"/>
      <c r="V72" s="14"/>
      <c r="W72" s="11"/>
      <c r="X72" s="14"/>
      <c r="Y72" s="77"/>
      <c r="Z72" s="14"/>
      <c r="AA72" s="77"/>
      <c r="AB72" s="14"/>
      <c r="AC72" s="8"/>
      <c r="AD72" s="13"/>
      <c r="AE72" s="8"/>
      <c r="AF72" s="13"/>
      <c r="AG72" s="8"/>
      <c r="AH72" s="13"/>
      <c r="AI72" s="60"/>
      <c r="AK72" s="13" t="str">
        <f>IF(AND(F72&lt;&gt;"f",M72&lt;&gt;""),VLOOKUP(F72,'Appendix 3 Rules'!$A$1:$O$34,4,FALSE),"")</f>
        <v/>
      </c>
      <c r="AL72" s="13" t="str">
        <f>IF(Q72="","",VLOOKUP(F72,'Appendix 3 Rules'!$A$1:$N$34,6,FALSE))</f>
        <v/>
      </c>
      <c r="AM72" s="13" t="str">
        <f>IF(AND(F72="f",U72&lt;&gt;""),VLOOKUP(F72,'Appendix 3 Rules'!$A$1:$N$34,8,FALSE),"")</f>
        <v/>
      </c>
    </row>
    <row r="73" spans="1:39" ht="18" customHeight="1" x14ac:dyDescent="0.2">
      <c r="B73" s="78"/>
      <c r="C73" s="9"/>
      <c r="D73" s="10"/>
      <c r="E73" s="9"/>
      <c r="F73" s="8"/>
      <c r="G73" s="20" t="str">
        <f>IF(F73="","",SUMPRODUCT(IF(I73="",0,INDEX('Appendix 3 Rules'!$B$2:$B$18,MATCH(F73,'Appendix 3 Rules'!$A$2:$A$17))))+(IF(K73="",0,INDEX('Appendix 3 Rules'!$C$2:$C$18,MATCH(F73,'Appendix 3 Rules'!$A$2:$A$17))))+(IF(M73="",0,INDEX('Appendix 3 Rules'!$D$2:$D$18,MATCH(F73,'Appendix 3 Rules'!$A$2:$A$17))))+(IF(O73="",0,INDEX('Appendix 3 Rules'!$E$2:$E$18,MATCH(F73,'Appendix 3 Rules'!$A$2:$A$17))))+(IF(Q73="",0,INDEX('Appendix 3 Rules'!$F$2:$F$18,MATCH(F73,'Appendix 3 Rules'!$A$2:$A$17))))+(IF(S73="",0,INDEX('Appendix 3 Rules'!$G$2:$G$18,MATCH(F73,'Appendix 3 Rules'!$A$2:$A$17))))+(IF(U73="",0,INDEX('Appendix 3 Rules'!$H$2:$H$18,MATCH(F73,'Appendix 3 Rules'!$A$2:$A$17))))+(IF(W73="",0,INDEX('Appendix 3 Rules'!$I$2:$I$18,MATCH(F73,'Appendix 3 Rules'!$A$2:$A$17))))+(IF(Y73="",0,INDEX('Appendix 3 Rules'!$J$2:$J$18,MATCH(F73,'Appendix 3 Rules'!$A$2:$A$17))))+(IF(AA73="",0,INDEX('Appendix 3 Rules'!$K$2:$K$18,MATCH(F73,'Appendix 3 Rules'!$A$2:$A$17))))+(IF(AC73="",0,INDEX('Appendix 3 Rules'!$L$2:$L$18,MATCH(F73,'Appendix 3 Rules'!$A$2:$A$17))))+(IF(AE73="",0,INDEX('Appendix 3 Rules'!$M$2:$M$18,MATCH(F73,'Appendix 3 Rules'!$A$2:$A$17))))+(IF(AG73="",0,INDEX('Appendix 3 Rules'!$N$2:$N$18,MATCH(F73,'Appendix 3 Rules'!$A$2:$A$17))))+(IF(F73="gc1",VLOOKUP(F73,'Appendix 3 Rules'!A$34:$O64,15)))+(IF(F73="gc2",VLOOKUP(F73,'Appendix 3 Rules'!A$34:$O64,15)))+(IF(F73="gc3",VLOOKUP(F73,'Appendix 3 Rules'!A$34:$O64,15)))+(IF(F73="gr1",VLOOKUP(F73,'Appendix 3 Rules'!A$34:$O64,15)))+(IF(F73="gr2",VLOOKUP(F73,'Appendix 3 Rules'!A$34:$O64,15)))+(IF(F73="gr3",VLOOKUP(F73,'Appendix 3 Rules'!A$34:$O64,15)))+(IF(F73="h1",VLOOKUP(F73,'Appendix 3 Rules'!A$34:$O64,15)))+(IF(F73="h2",VLOOKUP(F73,'Appendix 3 Rules'!A$34:$O64,15)))+(IF(F73="h3",VLOOKUP(F73,'Appendix 3 Rules'!A$34:$O64,15)))+(IF(F73="i1",VLOOKUP(F73,'Appendix 3 Rules'!A$34:$O64,15)))+(IF(F73="i2",VLOOKUP(F73,'Appendix 3 Rules'!A$34:$O64,15)))+(IF(F73="j1",VLOOKUP(F73,'Appendix 3 Rules'!A$34:$O64,15)))+(IF(F73="j2",VLOOKUP(F73,'Appendix 3 Rules'!A$34:$O64,15)))+(IF(F73="k",VLOOKUP(F73,'Appendix 3 Rules'!A$34:$O64,15)))+(IF(F73="l1",VLOOKUP(F73,'Appendix 3 Rules'!A$34:$O64,15)))+(IF(F73="l2",VLOOKUP(F73,'Appendix 3 Rules'!A$34:$O64,15)))+(IF(F73="m1",VLOOKUP(F73,'Appendix 3 Rules'!A$34:$O64,15)))+(IF(F73="m2",VLOOKUP(F73,'Appendix 3 Rules'!A$34:$O64,15)))+(IF(F73="m3",VLOOKUP(F73,'Appendix 3 Rules'!A$34:$O64,15)))+(IF(F73="n",VLOOKUP(F73,'Appendix 3 Rules'!A$34:$O64,15)))+(IF(F73="o",VLOOKUP(F73,'Appendix 3 Rules'!A$34:$O64,15)))+(IF(F73="p",VLOOKUP(F73,'Appendix 3 Rules'!A$34:$O64,15)))+(IF(F73="q",VLOOKUP(F73,'Appendix 3 Rules'!A$34:$O64,15)))+(IF(F73="r",VLOOKUP(F73,'Appendix 3 Rules'!A$34:$O64,15)))+(IF(F73="s",VLOOKUP(F73,'Appendix 3 Rules'!A$34:$O64,15)))+(IF(F73="t",VLOOKUP(F73,'Appendix 3 Rules'!A$34:$O64,15)))+(IF(F73="u",VLOOKUP(F73,'Appendix 3 Rules'!A$34:$O64,15))))</f>
        <v/>
      </c>
      <c r="H73" s="80" t="str">
        <f>IF(F73="","",IF(OR(F73="d",F73="e",F73="gc1",F73="gc2",F73="gc3",F73="gr1",F73="gr2",F73="gr3",F73="h1",F73="h2",F73="h3",F73="i1",F73="i2",F73="j1",F73="j2",F73="k",F73="l1",F73="l2",F73="m1",F73="m2",F73="m3",F73="n",F73="o",F73="p",F73="q",F73="r",F73="s",F73="t",F73="u",F73="f"),MIN(G73,VLOOKUP(F73,'Appx 3 (Mass) Rules'!$A$1:$D$150,4,0)),MIN(G73,VLOOKUP(F73,'Appx 3 (Mass) Rules'!$A$1:$D$150,4,0),SUMPRODUCT(IF(I73="",0,INDEX('Appendix 3 Rules'!$B$2:$B$18,MATCH(F73,'Appendix 3 Rules'!$A$2:$A$17))))+(IF(K73="",0,INDEX('Appendix 3 Rules'!$C$2:$C$18,MATCH(F73,'Appendix 3 Rules'!$A$2:$A$17))))+(IF(M73="",0,INDEX('Appendix 3 Rules'!$D$2:$D$18,MATCH(F73,'Appendix 3 Rules'!$A$2:$A$17))))+(IF(O73="",0,INDEX('Appendix 3 Rules'!$E$2:$E$18,MATCH(F73,'Appendix 3 Rules'!$A$2:$A$17))))+(IF(Q73="",0,INDEX('Appendix 3 Rules'!$F$2:$F$18,MATCH(F73,'Appendix 3 Rules'!$A$2:$A$17))))+(IF(S73="",0,INDEX('Appendix 3 Rules'!$G$2:$G$18,MATCH(F73,'Appendix 3 Rules'!$A$2:$A$17))))+(IF(U73="",0,INDEX('Appendix 3 Rules'!$H$2:$H$18,MATCH(F73,'Appendix 3 Rules'!$A$2:$A$17))))+(IF(W73="",0,INDEX('Appendix 3 Rules'!$I$2:$I$18,MATCH(F73,'Appendix 3 Rules'!$A$2:$A$17))))+(IF(Y73="",0,INDEX('Appendix 3 Rules'!$J$2:$J$18,MATCH(F73,'Appendix 3 Rules'!$A$2:$A$17))))+(IF(AA73="",0,INDEX('Appendix 3 Rules'!$K$2:$K$18,MATCH(F73,'Appendix 3 Rules'!$A$2:$A$17))))+(IF(AC73="",0,INDEX('Appendix 3 Rules'!$L$2:$L$18,MATCH(F73,'Appendix 3 Rules'!$A$2:$A$17))))+(IF(AE73="",0,INDEX('Appendix 3 Rules'!$M$2:$M$18,MATCH(F73,'Appendix 3 Rules'!$A$2:$A$17))))+(IF(AG73="",0,INDEX('Appendix 3 Rules'!$N$2:$N$18,MATCH(F73,'Appendix 3 Rules'!$A$2:$A$17))))+(IF(F73="gc1",VLOOKUP(F73,'Appendix 3 Rules'!A$34:$O64,15)))+(IF(F73="gc2",VLOOKUP(F73,'Appendix 3 Rules'!A$34:$O64,15)))+(IF(F73="gc3",VLOOKUP(F73,'Appendix 3 Rules'!A$34:$O64,15)))+(IF(F73="gr1",VLOOKUP(F73,'Appendix 3 Rules'!A$34:$O64,15)))+(IF(F73="gr2",VLOOKUP(F73,'Appendix 3 Rules'!A$34:$O64,15)))+(IF(F73="gr3",VLOOKUP(F73,'Appendix 3 Rules'!A$34:$O64,15)))+(IF(F73="h1",VLOOKUP(F73,'Appendix 3 Rules'!A$34:$O64,15)))+(IF(F73="h2",VLOOKUP(F73,'Appendix 3 Rules'!A$34:$O64,15)))+(IF(F73="h3",VLOOKUP(F73,'Appendix 3 Rules'!A$34:$O64,15)))+(IF(F73="i1",VLOOKUP(F73,'Appendix 3 Rules'!A$34:$O64,15)))+(IF(F73="i2",VLOOKUP(F73,'Appendix 3 Rules'!A$34:$O64,15)))+(IF(F73="j1",VLOOKUP(F73,'Appendix 3 Rules'!A$34:$O64,15)))+(IF(F73="j2",VLOOKUP(F73,'Appendix 3 Rules'!A$34:$O64,15)))+(IF(F73="k",VLOOKUP(F73,'Appendix 3 Rules'!A$34:$O64,15)))+(IF(F73="l1",VLOOKUP(F73,'Appendix 3 Rules'!A$34:$O64,15)))+(IF(F73="l2",VLOOKUP(F73,'Appendix 3 Rules'!A$34:$O64,15)))+(IF(F73="m1",VLOOKUP(F73,'Appendix 3 Rules'!A$34:$O64,15)))+(IF(F73="m2",VLOOKUP(F73,'Appendix 3 Rules'!A$34:$O64,15)))+(IF(F73="m3",VLOOKUP(F73,'Appendix 3 Rules'!A$34:$O64,15)))+(IF(F73="n",VLOOKUP(F73,'Appendix 3 Rules'!A$34:$O64,15)))+(IF(F73="o",VLOOKUP(F73,'Appendix 3 Rules'!A$34:$O64,15)))+(IF(F73="p",VLOOKUP(F73,'Appendix 3 Rules'!A$34:$O64,15)))+(IF(F73="q",VLOOKUP(F73,'Appendix 3 Rules'!A$34:$O64,15)))+(IF(F73="r",VLOOKUP(F73,'Appendix 3 Rules'!A$34:$O64,15)))+(IF(F73="s",VLOOKUP(F73,'Appendix 3 Rules'!A$34:$O64,15)))+(IF(F73="t",VLOOKUP(F73,'Appendix 3 Rules'!A$34:$O64,15)))+(IF(F73="u",VLOOKUP(F73,'Appendix 3 Rules'!A$34:$O64,15))))))</f>
        <v/>
      </c>
      <c r="I73" s="12"/>
      <c r="J73" s="13"/>
      <c r="K73" s="12"/>
      <c r="L73" s="13"/>
      <c r="M73" s="12"/>
      <c r="N73" s="13"/>
      <c r="O73" s="12"/>
      <c r="P73" s="13"/>
      <c r="Q73" s="12"/>
      <c r="R73" s="13"/>
      <c r="S73" s="12"/>
      <c r="T73" s="13"/>
      <c r="U73" s="12"/>
      <c r="V73" s="13"/>
      <c r="W73" s="12"/>
      <c r="X73" s="13"/>
      <c r="Y73" s="12"/>
      <c r="Z73" s="13"/>
      <c r="AA73" s="12"/>
      <c r="AB73" s="13"/>
      <c r="AC73" s="8"/>
      <c r="AD73" s="13"/>
      <c r="AE73" s="8"/>
      <c r="AF73" s="13"/>
      <c r="AG73" s="8"/>
      <c r="AH73" s="13"/>
      <c r="AI73" s="60"/>
      <c r="AK73" s="13" t="str">
        <f>IF(AND(F73&lt;&gt;"f",M73&lt;&gt;""),VLOOKUP(F73,'Appendix 3 Rules'!$A$1:$O$34,4,FALSE),"")</f>
        <v/>
      </c>
      <c r="AL73" s="13" t="str">
        <f>IF(Q73="","",VLOOKUP(F73,'Appendix 3 Rules'!$A$1:$N$34,6,FALSE))</f>
        <v/>
      </c>
      <c r="AM73" s="13" t="str">
        <f>IF(AND(F73="f",U73&lt;&gt;""),VLOOKUP(F73,'Appendix 3 Rules'!$A$1:$N$34,8,FALSE),"")</f>
        <v/>
      </c>
    </row>
    <row r="74" spans="1:39" ht="18" customHeight="1" x14ac:dyDescent="0.2">
      <c r="B74" s="78"/>
      <c r="C74" s="9"/>
      <c r="D74" s="10"/>
      <c r="E74" s="9"/>
      <c r="F74" s="8"/>
      <c r="G74" s="20" t="str">
        <f>IF(F74="","",SUMPRODUCT(IF(I74="",0,INDEX('Appendix 3 Rules'!$B$2:$B$18,MATCH(F74,'Appendix 3 Rules'!$A$2:$A$17))))+(IF(K74="",0,INDEX('Appendix 3 Rules'!$C$2:$C$18,MATCH(F74,'Appendix 3 Rules'!$A$2:$A$17))))+(IF(M74="",0,INDEX('Appendix 3 Rules'!$D$2:$D$18,MATCH(F74,'Appendix 3 Rules'!$A$2:$A$17))))+(IF(O74="",0,INDEX('Appendix 3 Rules'!$E$2:$E$18,MATCH(F74,'Appendix 3 Rules'!$A$2:$A$17))))+(IF(Q74="",0,INDEX('Appendix 3 Rules'!$F$2:$F$18,MATCH(F74,'Appendix 3 Rules'!$A$2:$A$17))))+(IF(S74="",0,INDEX('Appendix 3 Rules'!$G$2:$G$18,MATCH(F74,'Appendix 3 Rules'!$A$2:$A$17))))+(IF(U74="",0,INDEX('Appendix 3 Rules'!$H$2:$H$18,MATCH(F74,'Appendix 3 Rules'!$A$2:$A$17))))+(IF(W74="",0,INDEX('Appendix 3 Rules'!$I$2:$I$18,MATCH(F74,'Appendix 3 Rules'!$A$2:$A$17))))+(IF(Y74="",0,INDEX('Appendix 3 Rules'!$J$2:$J$18,MATCH(F74,'Appendix 3 Rules'!$A$2:$A$17))))+(IF(AA74="",0,INDEX('Appendix 3 Rules'!$K$2:$K$18,MATCH(F74,'Appendix 3 Rules'!$A$2:$A$17))))+(IF(AC74="",0,INDEX('Appendix 3 Rules'!$L$2:$L$18,MATCH(F74,'Appendix 3 Rules'!$A$2:$A$17))))+(IF(AE74="",0,INDEX('Appendix 3 Rules'!$M$2:$M$18,MATCH(F74,'Appendix 3 Rules'!$A$2:$A$17))))+(IF(AG74="",0,INDEX('Appendix 3 Rules'!$N$2:$N$18,MATCH(F74,'Appendix 3 Rules'!$A$2:$A$17))))+(IF(F74="gc1",VLOOKUP(F74,'Appendix 3 Rules'!A$34:$O65,15)))+(IF(F74="gc2",VLOOKUP(F74,'Appendix 3 Rules'!A$34:$O65,15)))+(IF(F74="gc3",VLOOKUP(F74,'Appendix 3 Rules'!A$34:$O65,15)))+(IF(F74="gr1",VLOOKUP(F74,'Appendix 3 Rules'!A$34:$O65,15)))+(IF(F74="gr2",VLOOKUP(F74,'Appendix 3 Rules'!A$34:$O65,15)))+(IF(F74="gr3",VLOOKUP(F74,'Appendix 3 Rules'!A$34:$O65,15)))+(IF(F74="h1",VLOOKUP(F74,'Appendix 3 Rules'!A$34:$O65,15)))+(IF(F74="h2",VLOOKUP(F74,'Appendix 3 Rules'!A$34:$O65,15)))+(IF(F74="h3",VLOOKUP(F74,'Appendix 3 Rules'!A$34:$O65,15)))+(IF(F74="i1",VLOOKUP(F74,'Appendix 3 Rules'!A$34:$O65,15)))+(IF(F74="i2",VLOOKUP(F74,'Appendix 3 Rules'!A$34:$O65,15)))+(IF(F74="j1",VLOOKUP(F74,'Appendix 3 Rules'!A$34:$O65,15)))+(IF(F74="j2",VLOOKUP(F74,'Appendix 3 Rules'!A$34:$O65,15)))+(IF(F74="k",VLOOKUP(F74,'Appendix 3 Rules'!A$34:$O65,15)))+(IF(F74="l1",VLOOKUP(F74,'Appendix 3 Rules'!A$34:$O65,15)))+(IF(F74="l2",VLOOKUP(F74,'Appendix 3 Rules'!A$34:$O65,15)))+(IF(F74="m1",VLOOKUP(F74,'Appendix 3 Rules'!A$34:$O65,15)))+(IF(F74="m2",VLOOKUP(F74,'Appendix 3 Rules'!A$34:$O65,15)))+(IF(F74="m3",VLOOKUP(F74,'Appendix 3 Rules'!A$34:$O65,15)))+(IF(F74="n",VLOOKUP(F74,'Appendix 3 Rules'!A$34:$O65,15)))+(IF(F74="o",VLOOKUP(F74,'Appendix 3 Rules'!A$34:$O65,15)))+(IF(F74="p",VLOOKUP(F74,'Appendix 3 Rules'!A$34:$O65,15)))+(IF(F74="q",VLOOKUP(F74,'Appendix 3 Rules'!A$34:$O65,15)))+(IF(F74="r",VLOOKUP(F74,'Appendix 3 Rules'!A$34:$O65,15)))+(IF(F74="s",VLOOKUP(F74,'Appendix 3 Rules'!A$34:$O65,15)))+(IF(F74="t",VLOOKUP(F74,'Appendix 3 Rules'!A$34:$O65,15)))+(IF(F74="u",VLOOKUP(F74,'Appendix 3 Rules'!A$34:$O65,15))))</f>
        <v/>
      </c>
      <c r="H74" s="80" t="str">
        <f>IF(F74="","",IF(OR(F74="d",F74="e",F74="gc1",F74="gc2",F74="gc3",F74="gr1",F74="gr2",F74="gr3",F74="h1",F74="h2",F74="h3",F74="i1",F74="i2",F74="j1",F74="j2",F74="k",F74="l1",F74="l2",F74="m1",F74="m2",F74="m3",F74="n",F74="o",F74="p",F74="q",F74="r",F74="s",F74="t",F74="u",F74="f"),MIN(G74,VLOOKUP(F74,'Appx 3 (Mass) Rules'!$A$1:$D$150,4,0)),MIN(G74,VLOOKUP(F74,'Appx 3 (Mass) Rules'!$A$1:$D$150,4,0),SUMPRODUCT(IF(I74="",0,INDEX('Appendix 3 Rules'!$B$2:$B$18,MATCH(F74,'Appendix 3 Rules'!$A$2:$A$17))))+(IF(K74="",0,INDEX('Appendix 3 Rules'!$C$2:$C$18,MATCH(F74,'Appendix 3 Rules'!$A$2:$A$17))))+(IF(M74="",0,INDEX('Appendix 3 Rules'!$D$2:$D$18,MATCH(F74,'Appendix 3 Rules'!$A$2:$A$17))))+(IF(O74="",0,INDEX('Appendix 3 Rules'!$E$2:$E$18,MATCH(F74,'Appendix 3 Rules'!$A$2:$A$17))))+(IF(Q74="",0,INDEX('Appendix 3 Rules'!$F$2:$F$18,MATCH(F74,'Appendix 3 Rules'!$A$2:$A$17))))+(IF(S74="",0,INDEX('Appendix 3 Rules'!$G$2:$G$18,MATCH(F74,'Appendix 3 Rules'!$A$2:$A$17))))+(IF(U74="",0,INDEX('Appendix 3 Rules'!$H$2:$H$18,MATCH(F74,'Appendix 3 Rules'!$A$2:$A$17))))+(IF(W74="",0,INDEX('Appendix 3 Rules'!$I$2:$I$18,MATCH(F74,'Appendix 3 Rules'!$A$2:$A$17))))+(IF(Y74="",0,INDEX('Appendix 3 Rules'!$J$2:$J$18,MATCH(F74,'Appendix 3 Rules'!$A$2:$A$17))))+(IF(AA74="",0,INDEX('Appendix 3 Rules'!$K$2:$K$18,MATCH(F74,'Appendix 3 Rules'!$A$2:$A$17))))+(IF(AC74="",0,INDEX('Appendix 3 Rules'!$L$2:$L$18,MATCH(F74,'Appendix 3 Rules'!$A$2:$A$17))))+(IF(AE74="",0,INDEX('Appendix 3 Rules'!$M$2:$M$18,MATCH(F74,'Appendix 3 Rules'!$A$2:$A$17))))+(IF(AG74="",0,INDEX('Appendix 3 Rules'!$N$2:$N$18,MATCH(F74,'Appendix 3 Rules'!$A$2:$A$17))))+(IF(F74="gc1",VLOOKUP(F74,'Appendix 3 Rules'!A$34:$O65,15)))+(IF(F74="gc2",VLOOKUP(F74,'Appendix 3 Rules'!A$34:$O65,15)))+(IF(F74="gc3",VLOOKUP(F74,'Appendix 3 Rules'!A$34:$O65,15)))+(IF(F74="gr1",VLOOKUP(F74,'Appendix 3 Rules'!A$34:$O65,15)))+(IF(F74="gr2",VLOOKUP(F74,'Appendix 3 Rules'!A$34:$O65,15)))+(IF(F74="gr3",VLOOKUP(F74,'Appendix 3 Rules'!A$34:$O65,15)))+(IF(F74="h1",VLOOKUP(F74,'Appendix 3 Rules'!A$34:$O65,15)))+(IF(F74="h2",VLOOKUP(F74,'Appendix 3 Rules'!A$34:$O65,15)))+(IF(F74="h3",VLOOKUP(F74,'Appendix 3 Rules'!A$34:$O65,15)))+(IF(F74="i1",VLOOKUP(F74,'Appendix 3 Rules'!A$34:$O65,15)))+(IF(F74="i2",VLOOKUP(F74,'Appendix 3 Rules'!A$34:$O65,15)))+(IF(F74="j1",VLOOKUP(F74,'Appendix 3 Rules'!A$34:$O65,15)))+(IF(F74="j2",VLOOKUP(F74,'Appendix 3 Rules'!A$34:$O65,15)))+(IF(F74="k",VLOOKUP(F74,'Appendix 3 Rules'!A$34:$O65,15)))+(IF(F74="l1",VLOOKUP(F74,'Appendix 3 Rules'!A$34:$O65,15)))+(IF(F74="l2",VLOOKUP(F74,'Appendix 3 Rules'!A$34:$O65,15)))+(IF(F74="m1",VLOOKUP(F74,'Appendix 3 Rules'!A$34:$O65,15)))+(IF(F74="m2",VLOOKUP(F74,'Appendix 3 Rules'!A$34:$O65,15)))+(IF(F74="m3",VLOOKUP(F74,'Appendix 3 Rules'!A$34:$O65,15)))+(IF(F74="n",VLOOKUP(F74,'Appendix 3 Rules'!A$34:$O65,15)))+(IF(F74="o",VLOOKUP(F74,'Appendix 3 Rules'!A$34:$O65,15)))+(IF(F74="p",VLOOKUP(F74,'Appendix 3 Rules'!A$34:$O65,15)))+(IF(F74="q",VLOOKUP(F74,'Appendix 3 Rules'!A$34:$O65,15)))+(IF(F74="r",VLOOKUP(F74,'Appendix 3 Rules'!A$34:$O65,15)))+(IF(F74="s",VLOOKUP(F74,'Appendix 3 Rules'!A$34:$O65,15)))+(IF(F74="t",VLOOKUP(F74,'Appendix 3 Rules'!A$34:$O65,15)))+(IF(F74="u",VLOOKUP(F74,'Appendix 3 Rules'!A$34:$O65,15))))))</f>
        <v/>
      </c>
      <c r="I74" s="11"/>
      <c r="J74" s="14"/>
      <c r="K74" s="11"/>
      <c r="L74" s="14"/>
      <c r="M74" s="11"/>
      <c r="N74" s="14"/>
      <c r="O74" s="11"/>
      <c r="P74" s="14"/>
      <c r="Q74" s="11"/>
      <c r="R74" s="14"/>
      <c r="S74" s="76"/>
      <c r="T74" s="14"/>
      <c r="U74" s="11"/>
      <c r="V74" s="14"/>
      <c r="W74" s="11"/>
      <c r="X74" s="14"/>
      <c r="Y74" s="77"/>
      <c r="Z74" s="14"/>
      <c r="AA74" s="77"/>
      <c r="AB74" s="14"/>
      <c r="AC74" s="8"/>
      <c r="AD74" s="13"/>
      <c r="AE74" s="8"/>
      <c r="AF74" s="13"/>
      <c r="AG74" s="8"/>
      <c r="AH74" s="13"/>
      <c r="AI74" s="60"/>
      <c r="AK74" s="13" t="str">
        <f>IF(AND(F74&lt;&gt;"f",M74&lt;&gt;""),VLOOKUP(F74,'Appendix 3 Rules'!$A$1:$O$34,4,FALSE),"")</f>
        <v/>
      </c>
      <c r="AL74" s="13" t="str">
        <f>IF(Q74="","",VLOOKUP(F74,'Appendix 3 Rules'!$A$1:$N$34,6,FALSE))</f>
        <v/>
      </c>
      <c r="AM74" s="13" t="str">
        <f>IF(AND(F74="f",U74&lt;&gt;""),VLOOKUP(F74,'Appendix 3 Rules'!$A$1:$N$34,8,FALSE),"")</f>
        <v/>
      </c>
    </row>
    <row r="75" spans="1:39" ht="18" customHeight="1" x14ac:dyDescent="0.2">
      <c r="B75" s="78"/>
      <c r="C75" s="9"/>
      <c r="D75" s="10"/>
      <c r="E75" s="9"/>
      <c r="F75" s="8"/>
      <c r="G75" s="20" t="str">
        <f>IF(F75="","",SUMPRODUCT(IF(I75="",0,INDEX('Appendix 3 Rules'!$B$2:$B$18,MATCH(F75,'Appendix 3 Rules'!$A$2:$A$17))))+(IF(K75="",0,INDEX('Appendix 3 Rules'!$C$2:$C$18,MATCH(F75,'Appendix 3 Rules'!$A$2:$A$17))))+(IF(M75="",0,INDEX('Appendix 3 Rules'!$D$2:$D$18,MATCH(F75,'Appendix 3 Rules'!$A$2:$A$17))))+(IF(O75="",0,INDEX('Appendix 3 Rules'!$E$2:$E$18,MATCH(F75,'Appendix 3 Rules'!$A$2:$A$17))))+(IF(Q75="",0,INDEX('Appendix 3 Rules'!$F$2:$F$18,MATCH(F75,'Appendix 3 Rules'!$A$2:$A$17))))+(IF(S75="",0,INDEX('Appendix 3 Rules'!$G$2:$G$18,MATCH(F75,'Appendix 3 Rules'!$A$2:$A$17))))+(IF(U75="",0,INDEX('Appendix 3 Rules'!$H$2:$H$18,MATCH(F75,'Appendix 3 Rules'!$A$2:$A$17))))+(IF(W75="",0,INDEX('Appendix 3 Rules'!$I$2:$I$18,MATCH(F75,'Appendix 3 Rules'!$A$2:$A$17))))+(IF(Y75="",0,INDEX('Appendix 3 Rules'!$J$2:$J$18,MATCH(F75,'Appendix 3 Rules'!$A$2:$A$17))))+(IF(AA75="",0,INDEX('Appendix 3 Rules'!$K$2:$K$18,MATCH(F75,'Appendix 3 Rules'!$A$2:$A$17))))+(IF(AC75="",0,INDEX('Appendix 3 Rules'!$L$2:$L$18,MATCH(F75,'Appendix 3 Rules'!$A$2:$A$17))))+(IF(AE75="",0,INDEX('Appendix 3 Rules'!$M$2:$M$18,MATCH(F75,'Appendix 3 Rules'!$A$2:$A$17))))+(IF(AG75="",0,INDEX('Appendix 3 Rules'!$N$2:$N$18,MATCH(F75,'Appendix 3 Rules'!$A$2:$A$17))))+(IF(F75="gc1",VLOOKUP(F75,'Appendix 3 Rules'!A$34:$O66,15)))+(IF(F75="gc2",VLOOKUP(F75,'Appendix 3 Rules'!A$34:$O66,15)))+(IF(F75="gc3",VLOOKUP(F75,'Appendix 3 Rules'!A$34:$O66,15)))+(IF(F75="gr1",VLOOKUP(F75,'Appendix 3 Rules'!A$34:$O66,15)))+(IF(F75="gr2",VLOOKUP(F75,'Appendix 3 Rules'!A$34:$O66,15)))+(IF(F75="gr3",VLOOKUP(F75,'Appendix 3 Rules'!A$34:$O66,15)))+(IF(F75="h1",VLOOKUP(F75,'Appendix 3 Rules'!A$34:$O66,15)))+(IF(F75="h2",VLOOKUP(F75,'Appendix 3 Rules'!A$34:$O66,15)))+(IF(F75="h3",VLOOKUP(F75,'Appendix 3 Rules'!A$34:$O66,15)))+(IF(F75="i1",VLOOKUP(F75,'Appendix 3 Rules'!A$34:$O66,15)))+(IF(F75="i2",VLOOKUP(F75,'Appendix 3 Rules'!A$34:$O66,15)))+(IF(F75="j1",VLOOKUP(F75,'Appendix 3 Rules'!A$34:$O66,15)))+(IF(F75="j2",VLOOKUP(F75,'Appendix 3 Rules'!A$34:$O66,15)))+(IF(F75="k",VLOOKUP(F75,'Appendix 3 Rules'!A$34:$O66,15)))+(IF(F75="l1",VLOOKUP(F75,'Appendix 3 Rules'!A$34:$O66,15)))+(IF(F75="l2",VLOOKUP(F75,'Appendix 3 Rules'!A$34:$O66,15)))+(IF(F75="m1",VLOOKUP(F75,'Appendix 3 Rules'!A$34:$O66,15)))+(IF(F75="m2",VLOOKUP(F75,'Appendix 3 Rules'!A$34:$O66,15)))+(IF(F75="m3",VLOOKUP(F75,'Appendix 3 Rules'!A$34:$O66,15)))+(IF(F75="n",VLOOKUP(F75,'Appendix 3 Rules'!A$34:$O66,15)))+(IF(F75="o",VLOOKUP(F75,'Appendix 3 Rules'!A$34:$O66,15)))+(IF(F75="p",VLOOKUP(F75,'Appendix 3 Rules'!A$34:$O66,15)))+(IF(F75="q",VLOOKUP(F75,'Appendix 3 Rules'!A$34:$O66,15)))+(IF(F75="r",VLOOKUP(F75,'Appendix 3 Rules'!A$34:$O66,15)))+(IF(F75="s",VLOOKUP(F75,'Appendix 3 Rules'!A$34:$O66,15)))+(IF(F75="t",VLOOKUP(F75,'Appendix 3 Rules'!A$34:$O66,15)))+(IF(F75="u",VLOOKUP(F75,'Appendix 3 Rules'!A$34:$O66,15))))</f>
        <v/>
      </c>
      <c r="H75" s="80" t="str">
        <f>IF(F75="","",IF(OR(F75="d",F75="e",F75="gc1",F75="gc2",F75="gc3",F75="gr1",F75="gr2",F75="gr3",F75="h1",F75="h2",F75="h3",F75="i1",F75="i2",F75="j1",F75="j2",F75="k",F75="l1",F75="l2",F75="m1",F75="m2",F75="m3",F75="n",F75="o",F75="p",F75="q",F75="r",F75="s",F75="t",F75="u",F75="f"),MIN(G75,VLOOKUP(F75,'Appx 3 (Mass) Rules'!$A$1:$D$150,4,0)),MIN(G75,VLOOKUP(F75,'Appx 3 (Mass) Rules'!$A$1:$D$150,4,0),SUMPRODUCT(IF(I75="",0,INDEX('Appendix 3 Rules'!$B$2:$B$18,MATCH(F75,'Appendix 3 Rules'!$A$2:$A$17))))+(IF(K75="",0,INDEX('Appendix 3 Rules'!$C$2:$C$18,MATCH(F75,'Appendix 3 Rules'!$A$2:$A$17))))+(IF(M75="",0,INDEX('Appendix 3 Rules'!$D$2:$D$18,MATCH(F75,'Appendix 3 Rules'!$A$2:$A$17))))+(IF(O75="",0,INDEX('Appendix 3 Rules'!$E$2:$E$18,MATCH(F75,'Appendix 3 Rules'!$A$2:$A$17))))+(IF(Q75="",0,INDEX('Appendix 3 Rules'!$F$2:$F$18,MATCH(F75,'Appendix 3 Rules'!$A$2:$A$17))))+(IF(S75="",0,INDEX('Appendix 3 Rules'!$G$2:$G$18,MATCH(F75,'Appendix 3 Rules'!$A$2:$A$17))))+(IF(U75="",0,INDEX('Appendix 3 Rules'!$H$2:$H$18,MATCH(F75,'Appendix 3 Rules'!$A$2:$A$17))))+(IF(W75="",0,INDEX('Appendix 3 Rules'!$I$2:$I$18,MATCH(F75,'Appendix 3 Rules'!$A$2:$A$17))))+(IF(Y75="",0,INDEX('Appendix 3 Rules'!$J$2:$J$18,MATCH(F75,'Appendix 3 Rules'!$A$2:$A$17))))+(IF(AA75="",0,INDEX('Appendix 3 Rules'!$K$2:$K$18,MATCH(F75,'Appendix 3 Rules'!$A$2:$A$17))))+(IF(AC75="",0,INDEX('Appendix 3 Rules'!$L$2:$L$18,MATCH(F75,'Appendix 3 Rules'!$A$2:$A$17))))+(IF(AE75="",0,INDEX('Appendix 3 Rules'!$M$2:$M$18,MATCH(F75,'Appendix 3 Rules'!$A$2:$A$17))))+(IF(AG75="",0,INDEX('Appendix 3 Rules'!$N$2:$N$18,MATCH(F75,'Appendix 3 Rules'!$A$2:$A$17))))+(IF(F75="gc1",VLOOKUP(F75,'Appendix 3 Rules'!A$34:$O66,15)))+(IF(F75="gc2",VLOOKUP(F75,'Appendix 3 Rules'!A$34:$O66,15)))+(IF(F75="gc3",VLOOKUP(F75,'Appendix 3 Rules'!A$34:$O66,15)))+(IF(F75="gr1",VLOOKUP(F75,'Appendix 3 Rules'!A$34:$O66,15)))+(IF(F75="gr2",VLOOKUP(F75,'Appendix 3 Rules'!A$34:$O66,15)))+(IF(F75="gr3",VLOOKUP(F75,'Appendix 3 Rules'!A$34:$O66,15)))+(IF(F75="h1",VLOOKUP(F75,'Appendix 3 Rules'!A$34:$O66,15)))+(IF(F75="h2",VLOOKUP(F75,'Appendix 3 Rules'!A$34:$O66,15)))+(IF(F75="h3",VLOOKUP(F75,'Appendix 3 Rules'!A$34:$O66,15)))+(IF(F75="i1",VLOOKUP(F75,'Appendix 3 Rules'!A$34:$O66,15)))+(IF(F75="i2",VLOOKUP(F75,'Appendix 3 Rules'!A$34:$O66,15)))+(IF(F75="j1",VLOOKUP(F75,'Appendix 3 Rules'!A$34:$O66,15)))+(IF(F75="j2",VLOOKUP(F75,'Appendix 3 Rules'!A$34:$O66,15)))+(IF(F75="k",VLOOKUP(F75,'Appendix 3 Rules'!A$34:$O66,15)))+(IF(F75="l1",VLOOKUP(F75,'Appendix 3 Rules'!A$34:$O66,15)))+(IF(F75="l2",VLOOKUP(F75,'Appendix 3 Rules'!A$34:$O66,15)))+(IF(F75="m1",VLOOKUP(F75,'Appendix 3 Rules'!A$34:$O66,15)))+(IF(F75="m2",VLOOKUP(F75,'Appendix 3 Rules'!A$34:$O66,15)))+(IF(F75="m3",VLOOKUP(F75,'Appendix 3 Rules'!A$34:$O66,15)))+(IF(F75="n",VLOOKUP(F75,'Appendix 3 Rules'!A$34:$O66,15)))+(IF(F75="o",VLOOKUP(F75,'Appendix 3 Rules'!A$34:$O66,15)))+(IF(F75="p",VLOOKUP(F75,'Appendix 3 Rules'!A$34:$O66,15)))+(IF(F75="q",VLOOKUP(F75,'Appendix 3 Rules'!A$34:$O66,15)))+(IF(F75="r",VLOOKUP(F75,'Appendix 3 Rules'!A$34:$O66,15)))+(IF(F75="s",VLOOKUP(F75,'Appendix 3 Rules'!A$34:$O66,15)))+(IF(F75="t",VLOOKUP(F75,'Appendix 3 Rules'!A$34:$O66,15)))+(IF(F75="u",VLOOKUP(F75,'Appendix 3 Rules'!A$34:$O66,15))))))</f>
        <v/>
      </c>
      <c r="I75" s="12"/>
      <c r="J75" s="13"/>
      <c r="K75" s="12"/>
      <c r="L75" s="13"/>
      <c r="M75" s="12"/>
      <c r="N75" s="13"/>
      <c r="O75" s="12"/>
      <c r="P75" s="13"/>
      <c r="Q75" s="12"/>
      <c r="R75" s="13"/>
      <c r="S75" s="12"/>
      <c r="T75" s="13"/>
      <c r="U75" s="12"/>
      <c r="V75" s="13"/>
      <c r="W75" s="12"/>
      <c r="X75" s="13"/>
      <c r="Y75" s="12"/>
      <c r="Z75" s="13"/>
      <c r="AA75" s="12"/>
      <c r="AB75" s="13"/>
      <c r="AC75" s="8"/>
      <c r="AD75" s="13"/>
      <c r="AE75" s="8"/>
      <c r="AF75" s="13"/>
      <c r="AG75" s="8"/>
      <c r="AH75" s="13"/>
      <c r="AI75" s="60"/>
      <c r="AK75" s="13" t="str">
        <f>IF(AND(F75&lt;&gt;"f",M75&lt;&gt;""),VLOOKUP(F75,'Appendix 3 Rules'!$A$1:$O$34,4,FALSE),"")</f>
        <v/>
      </c>
      <c r="AL75" s="13" t="str">
        <f>IF(Q75="","",VLOOKUP(F75,'Appendix 3 Rules'!$A$1:$N$34,6,FALSE))</f>
        <v/>
      </c>
      <c r="AM75" s="13" t="str">
        <f>IF(AND(F75="f",U75&lt;&gt;""),VLOOKUP(F75,'Appendix 3 Rules'!$A$1:$N$34,8,FALSE),"")</f>
        <v/>
      </c>
    </row>
    <row r="76" spans="1:39" ht="18" customHeight="1" x14ac:dyDescent="0.2">
      <c r="B76" s="78"/>
      <c r="C76" s="9"/>
      <c r="D76" s="10"/>
      <c r="E76" s="9"/>
      <c r="F76" s="8"/>
      <c r="G76" s="20" t="str">
        <f>IF(F76="","",SUMPRODUCT(IF(I76="",0,INDEX('Appendix 3 Rules'!$B$2:$B$18,MATCH(F76,'Appendix 3 Rules'!$A$2:$A$17))))+(IF(K76="",0,INDEX('Appendix 3 Rules'!$C$2:$C$18,MATCH(F76,'Appendix 3 Rules'!$A$2:$A$17))))+(IF(M76="",0,INDEX('Appendix 3 Rules'!$D$2:$D$18,MATCH(F76,'Appendix 3 Rules'!$A$2:$A$17))))+(IF(O76="",0,INDEX('Appendix 3 Rules'!$E$2:$E$18,MATCH(F76,'Appendix 3 Rules'!$A$2:$A$17))))+(IF(Q76="",0,INDEX('Appendix 3 Rules'!$F$2:$F$18,MATCH(F76,'Appendix 3 Rules'!$A$2:$A$17))))+(IF(S76="",0,INDEX('Appendix 3 Rules'!$G$2:$G$18,MATCH(F76,'Appendix 3 Rules'!$A$2:$A$17))))+(IF(U76="",0,INDEX('Appendix 3 Rules'!$H$2:$H$18,MATCH(F76,'Appendix 3 Rules'!$A$2:$A$17))))+(IF(W76="",0,INDEX('Appendix 3 Rules'!$I$2:$I$18,MATCH(F76,'Appendix 3 Rules'!$A$2:$A$17))))+(IF(Y76="",0,INDEX('Appendix 3 Rules'!$J$2:$J$18,MATCH(F76,'Appendix 3 Rules'!$A$2:$A$17))))+(IF(AA76="",0,INDEX('Appendix 3 Rules'!$K$2:$K$18,MATCH(F76,'Appendix 3 Rules'!$A$2:$A$17))))+(IF(AC76="",0,INDEX('Appendix 3 Rules'!$L$2:$L$18,MATCH(F76,'Appendix 3 Rules'!$A$2:$A$17))))+(IF(AE76="",0,INDEX('Appendix 3 Rules'!$M$2:$M$18,MATCH(F76,'Appendix 3 Rules'!$A$2:$A$17))))+(IF(AG76="",0,INDEX('Appendix 3 Rules'!$N$2:$N$18,MATCH(F76,'Appendix 3 Rules'!$A$2:$A$17))))+(IF(F76="gc1",VLOOKUP(F76,'Appendix 3 Rules'!A$34:$O67,15)))+(IF(F76="gc2",VLOOKUP(F76,'Appendix 3 Rules'!A$34:$O67,15)))+(IF(F76="gc3",VLOOKUP(F76,'Appendix 3 Rules'!A$34:$O67,15)))+(IF(F76="gr1",VLOOKUP(F76,'Appendix 3 Rules'!A$34:$O67,15)))+(IF(F76="gr2",VLOOKUP(F76,'Appendix 3 Rules'!A$34:$O67,15)))+(IF(F76="gr3",VLOOKUP(F76,'Appendix 3 Rules'!A$34:$O67,15)))+(IF(F76="h1",VLOOKUP(F76,'Appendix 3 Rules'!A$34:$O67,15)))+(IF(F76="h2",VLOOKUP(F76,'Appendix 3 Rules'!A$34:$O67,15)))+(IF(F76="h3",VLOOKUP(F76,'Appendix 3 Rules'!A$34:$O67,15)))+(IF(F76="i1",VLOOKUP(F76,'Appendix 3 Rules'!A$34:$O67,15)))+(IF(F76="i2",VLOOKUP(F76,'Appendix 3 Rules'!A$34:$O67,15)))+(IF(F76="j1",VLOOKUP(F76,'Appendix 3 Rules'!A$34:$O67,15)))+(IF(F76="j2",VLOOKUP(F76,'Appendix 3 Rules'!A$34:$O67,15)))+(IF(F76="k",VLOOKUP(F76,'Appendix 3 Rules'!A$34:$O67,15)))+(IF(F76="l1",VLOOKUP(F76,'Appendix 3 Rules'!A$34:$O67,15)))+(IF(F76="l2",VLOOKUP(F76,'Appendix 3 Rules'!A$34:$O67,15)))+(IF(F76="m1",VLOOKUP(F76,'Appendix 3 Rules'!A$34:$O67,15)))+(IF(F76="m2",VLOOKUP(F76,'Appendix 3 Rules'!A$34:$O67,15)))+(IF(F76="m3",VLOOKUP(F76,'Appendix 3 Rules'!A$34:$O67,15)))+(IF(F76="n",VLOOKUP(F76,'Appendix 3 Rules'!A$34:$O67,15)))+(IF(F76="o",VLOOKUP(F76,'Appendix 3 Rules'!A$34:$O67,15)))+(IF(F76="p",VLOOKUP(F76,'Appendix 3 Rules'!A$34:$O67,15)))+(IF(F76="q",VLOOKUP(F76,'Appendix 3 Rules'!A$34:$O67,15)))+(IF(F76="r",VLOOKUP(F76,'Appendix 3 Rules'!A$34:$O67,15)))+(IF(F76="s",VLOOKUP(F76,'Appendix 3 Rules'!A$34:$O67,15)))+(IF(F76="t",VLOOKUP(F76,'Appendix 3 Rules'!A$34:$O67,15)))+(IF(F76="u",VLOOKUP(F76,'Appendix 3 Rules'!A$34:$O67,15))))</f>
        <v/>
      </c>
      <c r="H76" s="80" t="str">
        <f>IF(F76="","",IF(OR(F76="d",F76="e",F76="gc1",F76="gc2",F76="gc3",F76="gr1",F76="gr2",F76="gr3",F76="h1",F76="h2",F76="h3",F76="i1",F76="i2",F76="j1",F76="j2",F76="k",F76="l1",F76="l2",F76="m1",F76="m2",F76="m3",F76="n",F76="o",F76="p",F76="q",F76="r",F76="s",F76="t",F76="u",F76="f"),MIN(G76,VLOOKUP(F76,'Appx 3 (Mass) Rules'!$A$1:$D$150,4,0)),MIN(G76,VLOOKUP(F76,'Appx 3 (Mass) Rules'!$A$1:$D$150,4,0),SUMPRODUCT(IF(I76="",0,INDEX('Appendix 3 Rules'!$B$2:$B$18,MATCH(F76,'Appendix 3 Rules'!$A$2:$A$17))))+(IF(K76="",0,INDEX('Appendix 3 Rules'!$C$2:$C$18,MATCH(F76,'Appendix 3 Rules'!$A$2:$A$17))))+(IF(M76="",0,INDEX('Appendix 3 Rules'!$D$2:$D$18,MATCH(F76,'Appendix 3 Rules'!$A$2:$A$17))))+(IF(O76="",0,INDEX('Appendix 3 Rules'!$E$2:$E$18,MATCH(F76,'Appendix 3 Rules'!$A$2:$A$17))))+(IF(Q76="",0,INDEX('Appendix 3 Rules'!$F$2:$F$18,MATCH(F76,'Appendix 3 Rules'!$A$2:$A$17))))+(IF(S76="",0,INDEX('Appendix 3 Rules'!$G$2:$G$18,MATCH(F76,'Appendix 3 Rules'!$A$2:$A$17))))+(IF(U76="",0,INDEX('Appendix 3 Rules'!$H$2:$H$18,MATCH(F76,'Appendix 3 Rules'!$A$2:$A$17))))+(IF(W76="",0,INDEX('Appendix 3 Rules'!$I$2:$I$18,MATCH(F76,'Appendix 3 Rules'!$A$2:$A$17))))+(IF(Y76="",0,INDEX('Appendix 3 Rules'!$J$2:$J$18,MATCH(F76,'Appendix 3 Rules'!$A$2:$A$17))))+(IF(AA76="",0,INDEX('Appendix 3 Rules'!$K$2:$K$18,MATCH(F76,'Appendix 3 Rules'!$A$2:$A$17))))+(IF(AC76="",0,INDEX('Appendix 3 Rules'!$L$2:$L$18,MATCH(F76,'Appendix 3 Rules'!$A$2:$A$17))))+(IF(AE76="",0,INDEX('Appendix 3 Rules'!$M$2:$M$18,MATCH(F76,'Appendix 3 Rules'!$A$2:$A$17))))+(IF(AG76="",0,INDEX('Appendix 3 Rules'!$N$2:$N$18,MATCH(F76,'Appendix 3 Rules'!$A$2:$A$17))))+(IF(F76="gc1",VLOOKUP(F76,'Appendix 3 Rules'!A$34:$O67,15)))+(IF(F76="gc2",VLOOKUP(F76,'Appendix 3 Rules'!A$34:$O67,15)))+(IF(F76="gc3",VLOOKUP(F76,'Appendix 3 Rules'!A$34:$O67,15)))+(IF(F76="gr1",VLOOKUP(F76,'Appendix 3 Rules'!A$34:$O67,15)))+(IF(F76="gr2",VLOOKUP(F76,'Appendix 3 Rules'!A$34:$O67,15)))+(IF(F76="gr3",VLOOKUP(F76,'Appendix 3 Rules'!A$34:$O67,15)))+(IF(F76="h1",VLOOKUP(F76,'Appendix 3 Rules'!A$34:$O67,15)))+(IF(F76="h2",VLOOKUP(F76,'Appendix 3 Rules'!A$34:$O67,15)))+(IF(F76="h3",VLOOKUP(F76,'Appendix 3 Rules'!A$34:$O67,15)))+(IF(F76="i1",VLOOKUP(F76,'Appendix 3 Rules'!A$34:$O67,15)))+(IF(F76="i2",VLOOKUP(F76,'Appendix 3 Rules'!A$34:$O67,15)))+(IF(F76="j1",VLOOKUP(F76,'Appendix 3 Rules'!A$34:$O67,15)))+(IF(F76="j2",VLOOKUP(F76,'Appendix 3 Rules'!A$34:$O67,15)))+(IF(F76="k",VLOOKUP(F76,'Appendix 3 Rules'!A$34:$O67,15)))+(IF(F76="l1",VLOOKUP(F76,'Appendix 3 Rules'!A$34:$O67,15)))+(IF(F76="l2",VLOOKUP(F76,'Appendix 3 Rules'!A$34:$O67,15)))+(IF(F76="m1",VLOOKUP(F76,'Appendix 3 Rules'!A$34:$O67,15)))+(IF(F76="m2",VLOOKUP(F76,'Appendix 3 Rules'!A$34:$O67,15)))+(IF(F76="m3",VLOOKUP(F76,'Appendix 3 Rules'!A$34:$O67,15)))+(IF(F76="n",VLOOKUP(F76,'Appendix 3 Rules'!A$34:$O67,15)))+(IF(F76="o",VLOOKUP(F76,'Appendix 3 Rules'!A$34:$O67,15)))+(IF(F76="p",VLOOKUP(F76,'Appendix 3 Rules'!A$34:$O67,15)))+(IF(F76="q",VLOOKUP(F76,'Appendix 3 Rules'!A$34:$O67,15)))+(IF(F76="r",VLOOKUP(F76,'Appendix 3 Rules'!A$34:$O67,15)))+(IF(F76="s",VLOOKUP(F76,'Appendix 3 Rules'!A$34:$O67,15)))+(IF(F76="t",VLOOKUP(F76,'Appendix 3 Rules'!A$34:$O67,15)))+(IF(F76="u",VLOOKUP(F76,'Appendix 3 Rules'!A$34:$O67,15))))))</f>
        <v/>
      </c>
      <c r="I76" s="11"/>
      <c r="J76" s="14"/>
      <c r="K76" s="11"/>
      <c r="L76" s="14"/>
      <c r="M76" s="11"/>
      <c r="N76" s="14"/>
      <c r="O76" s="11"/>
      <c r="P76" s="14"/>
      <c r="Q76" s="11"/>
      <c r="R76" s="14"/>
      <c r="S76" s="76"/>
      <c r="T76" s="14"/>
      <c r="U76" s="11"/>
      <c r="V76" s="14"/>
      <c r="W76" s="11"/>
      <c r="X76" s="14"/>
      <c r="Y76" s="77"/>
      <c r="Z76" s="14"/>
      <c r="AA76" s="77"/>
      <c r="AB76" s="14"/>
      <c r="AC76" s="8"/>
      <c r="AD76" s="13"/>
      <c r="AE76" s="8"/>
      <c r="AF76" s="13"/>
      <c r="AG76" s="8"/>
      <c r="AH76" s="13"/>
      <c r="AI76" s="60"/>
      <c r="AK76" s="13" t="str">
        <f>IF(AND(F76&lt;&gt;"f",M76&lt;&gt;""),VLOOKUP(F76,'Appendix 3 Rules'!$A$1:$O$34,4,FALSE),"")</f>
        <v/>
      </c>
      <c r="AL76" s="13" t="str">
        <f>IF(Q76="","",VLOOKUP(F76,'Appendix 3 Rules'!$A$1:$N$34,6,FALSE))</f>
        <v/>
      </c>
      <c r="AM76" s="13" t="str">
        <f>IF(AND(F76="f",U76&lt;&gt;""),VLOOKUP(F76,'Appendix 3 Rules'!$A$1:$N$34,8,FALSE),"")</f>
        <v/>
      </c>
    </row>
    <row r="77" spans="1:39" ht="18" customHeight="1" x14ac:dyDescent="0.2">
      <c r="B77" s="78"/>
      <c r="C77" s="9"/>
      <c r="D77" s="10"/>
      <c r="E77" s="9"/>
      <c r="F77" s="8"/>
      <c r="G77" s="20" t="str">
        <f>IF(F77="","",SUMPRODUCT(IF(I77="",0,INDEX('Appendix 3 Rules'!$B$2:$B$18,MATCH(F77,'Appendix 3 Rules'!$A$2:$A$17))))+(IF(K77="",0,INDEX('Appendix 3 Rules'!$C$2:$C$18,MATCH(F77,'Appendix 3 Rules'!$A$2:$A$17))))+(IF(M77="",0,INDEX('Appendix 3 Rules'!$D$2:$D$18,MATCH(F77,'Appendix 3 Rules'!$A$2:$A$17))))+(IF(O77="",0,INDEX('Appendix 3 Rules'!$E$2:$E$18,MATCH(F77,'Appendix 3 Rules'!$A$2:$A$17))))+(IF(Q77="",0,INDEX('Appendix 3 Rules'!$F$2:$F$18,MATCH(F77,'Appendix 3 Rules'!$A$2:$A$17))))+(IF(S77="",0,INDEX('Appendix 3 Rules'!$G$2:$G$18,MATCH(F77,'Appendix 3 Rules'!$A$2:$A$17))))+(IF(U77="",0,INDEX('Appendix 3 Rules'!$H$2:$H$18,MATCH(F77,'Appendix 3 Rules'!$A$2:$A$17))))+(IF(W77="",0,INDEX('Appendix 3 Rules'!$I$2:$I$18,MATCH(F77,'Appendix 3 Rules'!$A$2:$A$17))))+(IF(Y77="",0,INDEX('Appendix 3 Rules'!$J$2:$J$18,MATCH(F77,'Appendix 3 Rules'!$A$2:$A$17))))+(IF(AA77="",0,INDEX('Appendix 3 Rules'!$K$2:$K$18,MATCH(F77,'Appendix 3 Rules'!$A$2:$A$17))))+(IF(AC77="",0,INDEX('Appendix 3 Rules'!$L$2:$L$18,MATCH(F77,'Appendix 3 Rules'!$A$2:$A$17))))+(IF(AE77="",0,INDEX('Appendix 3 Rules'!$M$2:$M$18,MATCH(F77,'Appendix 3 Rules'!$A$2:$A$17))))+(IF(AG77="",0,INDEX('Appendix 3 Rules'!$N$2:$N$18,MATCH(F77,'Appendix 3 Rules'!$A$2:$A$17))))+(IF(F77="gc1",VLOOKUP(F77,'Appendix 3 Rules'!A$34:$O68,15)))+(IF(F77="gc2",VLOOKUP(F77,'Appendix 3 Rules'!A$34:$O68,15)))+(IF(F77="gc3",VLOOKUP(F77,'Appendix 3 Rules'!A$34:$O68,15)))+(IF(F77="gr1",VLOOKUP(F77,'Appendix 3 Rules'!A$34:$O68,15)))+(IF(F77="gr2",VLOOKUP(F77,'Appendix 3 Rules'!A$34:$O68,15)))+(IF(F77="gr3",VLOOKUP(F77,'Appendix 3 Rules'!A$34:$O68,15)))+(IF(F77="h1",VLOOKUP(F77,'Appendix 3 Rules'!A$34:$O68,15)))+(IF(F77="h2",VLOOKUP(F77,'Appendix 3 Rules'!A$34:$O68,15)))+(IF(F77="h3",VLOOKUP(F77,'Appendix 3 Rules'!A$34:$O68,15)))+(IF(F77="i1",VLOOKUP(F77,'Appendix 3 Rules'!A$34:$O68,15)))+(IF(F77="i2",VLOOKUP(F77,'Appendix 3 Rules'!A$34:$O68,15)))+(IF(F77="j1",VLOOKUP(F77,'Appendix 3 Rules'!A$34:$O68,15)))+(IF(F77="j2",VLOOKUP(F77,'Appendix 3 Rules'!A$34:$O68,15)))+(IF(F77="k",VLOOKUP(F77,'Appendix 3 Rules'!A$34:$O68,15)))+(IF(F77="l1",VLOOKUP(F77,'Appendix 3 Rules'!A$34:$O68,15)))+(IF(F77="l2",VLOOKUP(F77,'Appendix 3 Rules'!A$34:$O68,15)))+(IF(F77="m1",VLOOKUP(F77,'Appendix 3 Rules'!A$34:$O68,15)))+(IF(F77="m2",VLOOKUP(F77,'Appendix 3 Rules'!A$34:$O68,15)))+(IF(F77="m3",VLOOKUP(F77,'Appendix 3 Rules'!A$34:$O68,15)))+(IF(F77="n",VLOOKUP(F77,'Appendix 3 Rules'!A$34:$O68,15)))+(IF(F77="o",VLOOKUP(F77,'Appendix 3 Rules'!A$34:$O68,15)))+(IF(F77="p",VLOOKUP(F77,'Appendix 3 Rules'!A$34:$O68,15)))+(IF(F77="q",VLOOKUP(F77,'Appendix 3 Rules'!A$34:$O68,15)))+(IF(F77="r",VLOOKUP(F77,'Appendix 3 Rules'!A$34:$O68,15)))+(IF(F77="s",VLOOKUP(F77,'Appendix 3 Rules'!A$34:$O68,15)))+(IF(F77="t",VLOOKUP(F77,'Appendix 3 Rules'!A$34:$O68,15)))+(IF(F77="u",VLOOKUP(F77,'Appendix 3 Rules'!A$34:$O68,15))))</f>
        <v/>
      </c>
      <c r="H77" s="80" t="str">
        <f>IF(F77="","",IF(OR(F77="d",F77="e",F77="gc1",F77="gc2",F77="gc3",F77="gr1",F77="gr2",F77="gr3",F77="h1",F77="h2",F77="h3",F77="i1",F77="i2",F77="j1",F77="j2",F77="k",F77="l1",F77="l2",F77="m1",F77="m2",F77="m3",F77="n",F77="o",F77="p",F77="q",F77="r",F77="s",F77="t",F77="u",F77="f"),MIN(G77,VLOOKUP(F77,'Appx 3 (Mass) Rules'!$A$1:$D$150,4,0)),MIN(G77,VLOOKUP(F77,'Appx 3 (Mass) Rules'!$A$1:$D$150,4,0),SUMPRODUCT(IF(I77="",0,INDEX('Appendix 3 Rules'!$B$2:$B$18,MATCH(F77,'Appendix 3 Rules'!$A$2:$A$17))))+(IF(K77="",0,INDEX('Appendix 3 Rules'!$C$2:$C$18,MATCH(F77,'Appendix 3 Rules'!$A$2:$A$17))))+(IF(M77="",0,INDEX('Appendix 3 Rules'!$D$2:$D$18,MATCH(F77,'Appendix 3 Rules'!$A$2:$A$17))))+(IF(O77="",0,INDEX('Appendix 3 Rules'!$E$2:$E$18,MATCH(F77,'Appendix 3 Rules'!$A$2:$A$17))))+(IF(Q77="",0,INDEX('Appendix 3 Rules'!$F$2:$F$18,MATCH(F77,'Appendix 3 Rules'!$A$2:$A$17))))+(IF(S77="",0,INDEX('Appendix 3 Rules'!$G$2:$G$18,MATCH(F77,'Appendix 3 Rules'!$A$2:$A$17))))+(IF(U77="",0,INDEX('Appendix 3 Rules'!$H$2:$H$18,MATCH(F77,'Appendix 3 Rules'!$A$2:$A$17))))+(IF(W77="",0,INDEX('Appendix 3 Rules'!$I$2:$I$18,MATCH(F77,'Appendix 3 Rules'!$A$2:$A$17))))+(IF(Y77="",0,INDEX('Appendix 3 Rules'!$J$2:$J$18,MATCH(F77,'Appendix 3 Rules'!$A$2:$A$17))))+(IF(AA77="",0,INDEX('Appendix 3 Rules'!$K$2:$K$18,MATCH(F77,'Appendix 3 Rules'!$A$2:$A$17))))+(IF(AC77="",0,INDEX('Appendix 3 Rules'!$L$2:$L$18,MATCH(F77,'Appendix 3 Rules'!$A$2:$A$17))))+(IF(AE77="",0,INDEX('Appendix 3 Rules'!$M$2:$M$18,MATCH(F77,'Appendix 3 Rules'!$A$2:$A$17))))+(IF(AG77="",0,INDEX('Appendix 3 Rules'!$N$2:$N$18,MATCH(F77,'Appendix 3 Rules'!$A$2:$A$17))))+(IF(F77="gc1",VLOOKUP(F77,'Appendix 3 Rules'!A$34:$O68,15)))+(IF(F77="gc2",VLOOKUP(F77,'Appendix 3 Rules'!A$34:$O68,15)))+(IF(F77="gc3",VLOOKUP(F77,'Appendix 3 Rules'!A$34:$O68,15)))+(IF(F77="gr1",VLOOKUP(F77,'Appendix 3 Rules'!A$34:$O68,15)))+(IF(F77="gr2",VLOOKUP(F77,'Appendix 3 Rules'!A$34:$O68,15)))+(IF(F77="gr3",VLOOKUP(F77,'Appendix 3 Rules'!A$34:$O68,15)))+(IF(F77="h1",VLOOKUP(F77,'Appendix 3 Rules'!A$34:$O68,15)))+(IF(F77="h2",VLOOKUP(F77,'Appendix 3 Rules'!A$34:$O68,15)))+(IF(F77="h3",VLOOKUP(F77,'Appendix 3 Rules'!A$34:$O68,15)))+(IF(F77="i1",VLOOKUP(F77,'Appendix 3 Rules'!A$34:$O68,15)))+(IF(F77="i2",VLOOKUP(F77,'Appendix 3 Rules'!A$34:$O68,15)))+(IF(F77="j1",VLOOKUP(F77,'Appendix 3 Rules'!A$34:$O68,15)))+(IF(F77="j2",VLOOKUP(F77,'Appendix 3 Rules'!A$34:$O68,15)))+(IF(F77="k",VLOOKUP(F77,'Appendix 3 Rules'!A$34:$O68,15)))+(IF(F77="l1",VLOOKUP(F77,'Appendix 3 Rules'!A$34:$O68,15)))+(IF(F77="l2",VLOOKUP(F77,'Appendix 3 Rules'!A$34:$O68,15)))+(IF(F77="m1",VLOOKUP(F77,'Appendix 3 Rules'!A$34:$O68,15)))+(IF(F77="m2",VLOOKUP(F77,'Appendix 3 Rules'!A$34:$O68,15)))+(IF(F77="m3",VLOOKUP(F77,'Appendix 3 Rules'!A$34:$O68,15)))+(IF(F77="n",VLOOKUP(F77,'Appendix 3 Rules'!A$34:$O68,15)))+(IF(F77="o",VLOOKUP(F77,'Appendix 3 Rules'!A$34:$O68,15)))+(IF(F77="p",VLOOKUP(F77,'Appendix 3 Rules'!A$34:$O68,15)))+(IF(F77="q",VLOOKUP(F77,'Appendix 3 Rules'!A$34:$O68,15)))+(IF(F77="r",VLOOKUP(F77,'Appendix 3 Rules'!A$34:$O68,15)))+(IF(F77="s",VLOOKUP(F77,'Appendix 3 Rules'!A$34:$O68,15)))+(IF(F77="t",VLOOKUP(F77,'Appendix 3 Rules'!A$34:$O68,15)))+(IF(F77="u",VLOOKUP(F77,'Appendix 3 Rules'!A$34:$O68,15))))))</f>
        <v/>
      </c>
      <c r="I77" s="12"/>
      <c r="J77" s="13"/>
      <c r="K77" s="12"/>
      <c r="L77" s="13"/>
      <c r="M77" s="12"/>
      <c r="N77" s="13"/>
      <c r="O77" s="12"/>
      <c r="P77" s="13"/>
      <c r="Q77" s="12"/>
      <c r="R77" s="13"/>
      <c r="S77" s="12"/>
      <c r="T77" s="13"/>
      <c r="U77" s="12"/>
      <c r="V77" s="13"/>
      <c r="W77" s="12"/>
      <c r="X77" s="13"/>
      <c r="Y77" s="12"/>
      <c r="Z77" s="13"/>
      <c r="AA77" s="12"/>
      <c r="AB77" s="13"/>
      <c r="AC77" s="8"/>
      <c r="AD77" s="13"/>
      <c r="AE77" s="8"/>
      <c r="AF77" s="13"/>
      <c r="AG77" s="8"/>
      <c r="AH77" s="13"/>
      <c r="AI77" s="60"/>
      <c r="AK77" s="13" t="str">
        <f>IF(AND(F77&lt;&gt;"f",M77&lt;&gt;""),VLOOKUP(F77,'Appendix 3 Rules'!$A$1:$O$34,4,FALSE),"")</f>
        <v/>
      </c>
      <c r="AL77" s="13" t="str">
        <f>IF(Q77="","",VLOOKUP(F77,'Appendix 3 Rules'!$A$1:$N$34,6,FALSE))</f>
        <v/>
      </c>
      <c r="AM77" s="13" t="str">
        <f>IF(AND(F77="f",U77&lt;&gt;""),VLOOKUP(F77,'Appendix 3 Rules'!$A$1:$N$34,8,FALSE),"")</f>
        <v/>
      </c>
    </row>
    <row r="78" spans="1:39" ht="18" customHeight="1" x14ac:dyDescent="0.2">
      <c r="B78" s="78"/>
      <c r="C78" s="9"/>
      <c r="D78" s="10"/>
      <c r="E78" s="9"/>
      <c r="F78" s="8"/>
      <c r="G78" s="20" t="str">
        <f>IF(F78="","",SUMPRODUCT(IF(I78="",0,INDEX('Appendix 3 Rules'!$B$2:$B$18,MATCH(F78,'Appendix 3 Rules'!$A$2:$A$17))))+(IF(K78="",0,INDEX('Appendix 3 Rules'!$C$2:$C$18,MATCH(F78,'Appendix 3 Rules'!$A$2:$A$17))))+(IF(M78="",0,INDEX('Appendix 3 Rules'!$D$2:$D$18,MATCH(F78,'Appendix 3 Rules'!$A$2:$A$17))))+(IF(O78="",0,INDEX('Appendix 3 Rules'!$E$2:$E$18,MATCH(F78,'Appendix 3 Rules'!$A$2:$A$17))))+(IF(Q78="",0,INDEX('Appendix 3 Rules'!$F$2:$F$18,MATCH(F78,'Appendix 3 Rules'!$A$2:$A$17))))+(IF(S78="",0,INDEX('Appendix 3 Rules'!$G$2:$G$18,MATCH(F78,'Appendix 3 Rules'!$A$2:$A$17))))+(IF(U78="",0,INDEX('Appendix 3 Rules'!$H$2:$H$18,MATCH(F78,'Appendix 3 Rules'!$A$2:$A$17))))+(IF(W78="",0,INDEX('Appendix 3 Rules'!$I$2:$I$18,MATCH(F78,'Appendix 3 Rules'!$A$2:$A$17))))+(IF(Y78="",0,INDEX('Appendix 3 Rules'!$J$2:$J$18,MATCH(F78,'Appendix 3 Rules'!$A$2:$A$17))))+(IF(AA78="",0,INDEX('Appendix 3 Rules'!$K$2:$K$18,MATCH(F78,'Appendix 3 Rules'!$A$2:$A$17))))+(IF(AC78="",0,INDEX('Appendix 3 Rules'!$L$2:$L$18,MATCH(F78,'Appendix 3 Rules'!$A$2:$A$17))))+(IF(AE78="",0,INDEX('Appendix 3 Rules'!$M$2:$M$18,MATCH(F78,'Appendix 3 Rules'!$A$2:$A$17))))+(IF(AG78="",0,INDEX('Appendix 3 Rules'!$N$2:$N$18,MATCH(F78,'Appendix 3 Rules'!$A$2:$A$17))))+(IF(F78="gc1",VLOOKUP(F78,'Appendix 3 Rules'!A$34:$O69,15)))+(IF(F78="gc2",VLOOKUP(F78,'Appendix 3 Rules'!A$34:$O69,15)))+(IF(F78="gc3",VLOOKUP(F78,'Appendix 3 Rules'!A$34:$O69,15)))+(IF(F78="gr1",VLOOKUP(F78,'Appendix 3 Rules'!A$34:$O69,15)))+(IF(F78="gr2",VLOOKUP(F78,'Appendix 3 Rules'!A$34:$O69,15)))+(IF(F78="gr3",VLOOKUP(F78,'Appendix 3 Rules'!A$34:$O69,15)))+(IF(F78="h1",VLOOKUP(F78,'Appendix 3 Rules'!A$34:$O69,15)))+(IF(F78="h2",VLOOKUP(F78,'Appendix 3 Rules'!A$34:$O69,15)))+(IF(F78="h3",VLOOKUP(F78,'Appendix 3 Rules'!A$34:$O69,15)))+(IF(F78="i1",VLOOKUP(F78,'Appendix 3 Rules'!A$34:$O69,15)))+(IF(F78="i2",VLOOKUP(F78,'Appendix 3 Rules'!A$34:$O69,15)))+(IF(F78="j1",VLOOKUP(F78,'Appendix 3 Rules'!A$34:$O69,15)))+(IF(F78="j2",VLOOKUP(F78,'Appendix 3 Rules'!A$34:$O69,15)))+(IF(F78="k",VLOOKUP(F78,'Appendix 3 Rules'!A$34:$O69,15)))+(IF(F78="l1",VLOOKUP(F78,'Appendix 3 Rules'!A$34:$O69,15)))+(IF(F78="l2",VLOOKUP(F78,'Appendix 3 Rules'!A$34:$O69,15)))+(IF(F78="m1",VLOOKUP(F78,'Appendix 3 Rules'!A$34:$O69,15)))+(IF(F78="m2",VLOOKUP(F78,'Appendix 3 Rules'!A$34:$O69,15)))+(IF(F78="m3",VLOOKUP(F78,'Appendix 3 Rules'!A$34:$O69,15)))+(IF(F78="n",VLOOKUP(F78,'Appendix 3 Rules'!A$34:$O69,15)))+(IF(F78="o",VLOOKUP(F78,'Appendix 3 Rules'!A$34:$O69,15)))+(IF(F78="p",VLOOKUP(F78,'Appendix 3 Rules'!A$34:$O69,15)))+(IF(F78="q",VLOOKUP(F78,'Appendix 3 Rules'!A$34:$O69,15)))+(IF(F78="r",VLOOKUP(F78,'Appendix 3 Rules'!A$34:$O69,15)))+(IF(F78="s",VLOOKUP(F78,'Appendix 3 Rules'!A$34:$O69,15)))+(IF(F78="t",VLOOKUP(F78,'Appendix 3 Rules'!A$34:$O69,15)))+(IF(F78="u",VLOOKUP(F78,'Appendix 3 Rules'!A$34:$O69,15))))</f>
        <v/>
      </c>
      <c r="H78" s="80" t="str">
        <f>IF(F78="","",IF(OR(F78="d",F78="e",F78="gc1",F78="gc2",F78="gc3",F78="gr1",F78="gr2",F78="gr3",F78="h1",F78="h2",F78="h3",F78="i1",F78="i2",F78="j1",F78="j2",F78="k",F78="l1",F78="l2",F78="m1",F78="m2",F78="m3",F78="n",F78="o",F78="p",F78="q",F78="r",F78="s",F78="t",F78="u",F78="f"),MIN(G78,VLOOKUP(F78,'Appx 3 (Mass) Rules'!$A$1:$D$150,4,0)),MIN(G78,VLOOKUP(F78,'Appx 3 (Mass) Rules'!$A$1:$D$150,4,0),SUMPRODUCT(IF(I78="",0,INDEX('Appendix 3 Rules'!$B$2:$B$18,MATCH(F78,'Appendix 3 Rules'!$A$2:$A$17))))+(IF(K78="",0,INDEX('Appendix 3 Rules'!$C$2:$C$18,MATCH(F78,'Appendix 3 Rules'!$A$2:$A$17))))+(IF(M78="",0,INDEX('Appendix 3 Rules'!$D$2:$D$18,MATCH(F78,'Appendix 3 Rules'!$A$2:$A$17))))+(IF(O78="",0,INDEX('Appendix 3 Rules'!$E$2:$E$18,MATCH(F78,'Appendix 3 Rules'!$A$2:$A$17))))+(IF(Q78="",0,INDEX('Appendix 3 Rules'!$F$2:$F$18,MATCH(F78,'Appendix 3 Rules'!$A$2:$A$17))))+(IF(S78="",0,INDEX('Appendix 3 Rules'!$G$2:$G$18,MATCH(F78,'Appendix 3 Rules'!$A$2:$A$17))))+(IF(U78="",0,INDEX('Appendix 3 Rules'!$H$2:$H$18,MATCH(F78,'Appendix 3 Rules'!$A$2:$A$17))))+(IF(W78="",0,INDEX('Appendix 3 Rules'!$I$2:$I$18,MATCH(F78,'Appendix 3 Rules'!$A$2:$A$17))))+(IF(Y78="",0,INDEX('Appendix 3 Rules'!$J$2:$J$18,MATCH(F78,'Appendix 3 Rules'!$A$2:$A$17))))+(IF(AA78="",0,INDEX('Appendix 3 Rules'!$K$2:$K$18,MATCH(F78,'Appendix 3 Rules'!$A$2:$A$17))))+(IF(AC78="",0,INDEX('Appendix 3 Rules'!$L$2:$L$18,MATCH(F78,'Appendix 3 Rules'!$A$2:$A$17))))+(IF(AE78="",0,INDEX('Appendix 3 Rules'!$M$2:$M$18,MATCH(F78,'Appendix 3 Rules'!$A$2:$A$17))))+(IF(AG78="",0,INDEX('Appendix 3 Rules'!$N$2:$N$18,MATCH(F78,'Appendix 3 Rules'!$A$2:$A$17))))+(IF(F78="gc1",VLOOKUP(F78,'Appendix 3 Rules'!A$34:$O69,15)))+(IF(F78="gc2",VLOOKUP(F78,'Appendix 3 Rules'!A$34:$O69,15)))+(IF(F78="gc3",VLOOKUP(F78,'Appendix 3 Rules'!A$34:$O69,15)))+(IF(F78="gr1",VLOOKUP(F78,'Appendix 3 Rules'!A$34:$O69,15)))+(IF(F78="gr2",VLOOKUP(F78,'Appendix 3 Rules'!A$34:$O69,15)))+(IF(F78="gr3",VLOOKUP(F78,'Appendix 3 Rules'!A$34:$O69,15)))+(IF(F78="h1",VLOOKUP(F78,'Appendix 3 Rules'!A$34:$O69,15)))+(IF(F78="h2",VLOOKUP(F78,'Appendix 3 Rules'!A$34:$O69,15)))+(IF(F78="h3",VLOOKUP(F78,'Appendix 3 Rules'!A$34:$O69,15)))+(IF(F78="i1",VLOOKUP(F78,'Appendix 3 Rules'!A$34:$O69,15)))+(IF(F78="i2",VLOOKUP(F78,'Appendix 3 Rules'!A$34:$O69,15)))+(IF(F78="j1",VLOOKUP(F78,'Appendix 3 Rules'!A$34:$O69,15)))+(IF(F78="j2",VLOOKUP(F78,'Appendix 3 Rules'!A$34:$O69,15)))+(IF(F78="k",VLOOKUP(F78,'Appendix 3 Rules'!A$34:$O69,15)))+(IF(F78="l1",VLOOKUP(F78,'Appendix 3 Rules'!A$34:$O69,15)))+(IF(F78="l2",VLOOKUP(F78,'Appendix 3 Rules'!A$34:$O69,15)))+(IF(F78="m1",VLOOKUP(F78,'Appendix 3 Rules'!A$34:$O69,15)))+(IF(F78="m2",VLOOKUP(F78,'Appendix 3 Rules'!A$34:$O69,15)))+(IF(F78="m3",VLOOKUP(F78,'Appendix 3 Rules'!A$34:$O69,15)))+(IF(F78="n",VLOOKUP(F78,'Appendix 3 Rules'!A$34:$O69,15)))+(IF(F78="o",VLOOKUP(F78,'Appendix 3 Rules'!A$34:$O69,15)))+(IF(F78="p",VLOOKUP(F78,'Appendix 3 Rules'!A$34:$O69,15)))+(IF(F78="q",VLOOKUP(F78,'Appendix 3 Rules'!A$34:$O69,15)))+(IF(F78="r",VLOOKUP(F78,'Appendix 3 Rules'!A$34:$O69,15)))+(IF(F78="s",VLOOKUP(F78,'Appendix 3 Rules'!A$34:$O69,15)))+(IF(F78="t",VLOOKUP(F78,'Appendix 3 Rules'!A$34:$O69,15)))+(IF(F78="u",VLOOKUP(F78,'Appendix 3 Rules'!A$34:$O69,15))))))</f>
        <v/>
      </c>
      <c r="I78" s="11"/>
      <c r="J78" s="14"/>
      <c r="K78" s="11"/>
      <c r="L78" s="14"/>
      <c r="M78" s="11"/>
      <c r="N78" s="14"/>
      <c r="O78" s="11"/>
      <c r="P78" s="14"/>
      <c r="Q78" s="11"/>
      <c r="R78" s="14"/>
      <c r="S78" s="76"/>
      <c r="T78" s="14"/>
      <c r="U78" s="11"/>
      <c r="V78" s="14"/>
      <c r="W78" s="11"/>
      <c r="X78" s="14"/>
      <c r="Y78" s="77"/>
      <c r="Z78" s="14"/>
      <c r="AA78" s="77"/>
      <c r="AB78" s="14"/>
      <c r="AC78" s="8"/>
      <c r="AD78" s="13"/>
      <c r="AE78" s="8"/>
      <c r="AF78" s="13"/>
      <c r="AG78" s="8"/>
      <c r="AH78" s="13"/>
      <c r="AI78" s="60"/>
      <c r="AK78" s="13" t="str">
        <f>IF(AND(F78&lt;&gt;"f",M78&lt;&gt;""),VLOOKUP(F78,'Appendix 3 Rules'!$A$1:$O$34,4,FALSE),"")</f>
        <v/>
      </c>
      <c r="AL78" s="13" t="str">
        <f>IF(Q78="","",VLOOKUP(F78,'Appendix 3 Rules'!$A$1:$N$34,6,FALSE))</f>
        <v/>
      </c>
      <c r="AM78" s="13" t="str">
        <f>IF(AND(F78="f",U78&lt;&gt;""),VLOOKUP(F78,'Appendix 3 Rules'!$A$1:$N$34,8,FALSE),"")</f>
        <v/>
      </c>
    </row>
    <row r="79" spans="1:39" ht="18" customHeight="1" x14ac:dyDescent="0.2">
      <c r="B79" s="78"/>
      <c r="C79" s="9"/>
      <c r="D79" s="10"/>
      <c r="E79" s="9"/>
      <c r="F79" s="8"/>
      <c r="G79" s="20" t="str">
        <f>IF(F79="","",SUMPRODUCT(IF(I79="",0,INDEX('Appendix 3 Rules'!$B$2:$B$18,MATCH(F79,'Appendix 3 Rules'!$A$2:$A$17))))+(IF(K79="",0,INDEX('Appendix 3 Rules'!$C$2:$C$18,MATCH(F79,'Appendix 3 Rules'!$A$2:$A$17))))+(IF(M79="",0,INDEX('Appendix 3 Rules'!$D$2:$D$18,MATCH(F79,'Appendix 3 Rules'!$A$2:$A$17))))+(IF(O79="",0,INDEX('Appendix 3 Rules'!$E$2:$E$18,MATCH(F79,'Appendix 3 Rules'!$A$2:$A$17))))+(IF(Q79="",0,INDEX('Appendix 3 Rules'!$F$2:$F$18,MATCH(F79,'Appendix 3 Rules'!$A$2:$A$17))))+(IF(S79="",0,INDEX('Appendix 3 Rules'!$G$2:$G$18,MATCH(F79,'Appendix 3 Rules'!$A$2:$A$17))))+(IF(U79="",0,INDEX('Appendix 3 Rules'!$H$2:$H$18,MATCH(F79,'Appendix 3 Rules'!$A$2:$A$17))))+(IF(W79="",0,INDEX('Appendix 3 Rules'!$I$2:$I$18,MATCH(F79,'Appendix 3 Rules'!$A$2:$A$17))))+(IF(Y79="",0,INDEX('Appendix 3 Rules'!$J$2:$J$18,MATCH(F79,'Appendix 3 Rules'!$A$2:$A$17))))+(IF(AA79="",0,INDEX('Appendix 3 Rules'!$K$2:$K$18,MATCH(F79,'Appendix 3 Rules'!$A$2:$A$17))))+(IF(AC79="",0,INDEX('Appendix 3 Rules'!$L$2:$L$18,MATCH(F79,'Appendix 3 Rules'!$A$2:$A$17))))+(IF(AE79="",0,INDEX('Appendix 3 Rules'!$M$2:$M$18,MATCH(F79,'Appendix 3 Rules'!$A$2:$A$17))))+(IF(AG79="",0,INDEX('Appendix 3 Rules'!$N$2:$N$18,MATCH(F79,'Appendix 3 Rules'!$A$2:$A$17))))+(IF(F79="gc1",VLOOKUP(F79,'Appendix 3 Rules'!A$34:$O70,15)))+(IF(F79="gc2",VLOOKUP(F79,'Appendix 3 Rules'!A$34:$O70,15)))+(IF(F79="gc3",VLOOKUP(F79,'Appendix 3 Rules'!A$34:$O70,15)))+(IF(F79="gr1",VLOOKUP(F79,'Appendix 3 Rules'!A$34:$O70,15)))+(IF(F79="gr2",VLOOKUP(F79,'Appendix 3 Rules'!A$34:$O70,15)))+(IF(F79="gr3",VLOOKUP(F79,'Appendix 3 Rules'!A$34:$O70,15)))+(IF(F79="h1",VLOOKUP(F79,'Appendix 3 Rules'!A$34:$O70,15)))+(IF(F79="h2",VLOOKUP(F79,'Appendix 3 Rules'!A$34:$O70,15)))+(IF(F79="h3",VLOOKUP(F79,'Appendix 3 Rules'!A$34:$O70,15)))+(IF(F79="i1",VLOOKUP(F79,'Appendix 3 Rules'!A$34:$O70,15)))+(IF(F79="i2",VLOOKUP(F79,'Appendix 3 Rules'!A$34:$O70,15)))+(IF(F79="j1",VLOOKUP(F79,'Appendix 3 Rules'!A$34:$O70,15)))+(IF(F79="j2",VLOOKUP(F79,'Appendix 3 Rules'!A$34:$O70,15)))+(IF(F79="k",VLOOKUP(F79,'Appendix 3 Rules'!A$34:$O70,15)))+(IF(F79="l1",VLOOKUP(F79,'Appendix 3 Rules'!A$34:$O70,15)))+(IF(F79="l2",VLOOKUP(F79,'Appendix 3 Rules'!A$34:$O70,15)))+(IF(F79="m1",VLOOKUP(F79,'Appendix 3 Rules'!A$34:$O70,15)))+(IF(F79="m2",VLOOKUP(F79,'Appendix 3 Rules'!A$34:$O70,15)))+(IF(F79="m3",VLOOKUP(F79,'Appendix 3 Rules'!A$34:$O70,15)))+(IF(F79="n",VLOOKUP(F79,'Appendix 3 Rules'!A$34:$O70,15)))+(IF(F79="o",VLOOKUP(F79,'Appendix 3 Rules'!A$34:$O70,15)))+(IF(F79="p",VLOOKUP(F79,'Appendix 3 Rules'!A$34:$O70,15)))+(IF(F79="q",VLOOKUP(F79,'Appendix 3 Rules'!A$34:$O70,15)))+(IF(F79="r",VLOOKUP(F79,'Appendix 3 Rules'!A$34:$O70,15)))+(IF(F79="s",VLOOKUP(F79,'Appendix 3 Rules'!A$34:$O70,15)))+(IF(F79="t",VLOOKUP(F79,'Appendix 3 Rules'!A$34:$O70,15)))+(IF(F79="u",VLOOKUP(F79,'Appendix 3 Rules'!A$34:$O70,15))))</f>
        <v/>
      </c>
      <c r="H79" s="80" t="str">
        <f>IF(F79="","",IF(OR(F79="d",F79="e",F79="gc1",F79="gc2",F79="gc3",F79="gr1",F79="gr2",F79="gr3",F79="h1",F79="h2",F79="h3",F79="i1",F79="i2",F79="j1",F79="j2",F79="k",F79="l1",F79="l2",F79="m1",F79="m2",F79="m3",F79="n",F79="o",F79="p",F79="q",F79="r",F79="s",F79="t",F79="u",F79="f"),MIN(G79,VLOOKUP(F79,'Appx 3 (Mass) Rules'!$A$1:$D$150,4,0)),MIN(G79,VLOOKUP(F79,'Appx 3 (Mass) Rules'!$A$1:$D$150,4,0),SUMPRODUCT(IF(I79="",0,INDEX('Appendix 3 Rules'!$B$2:$B$18,MATCH(F79,'Appendix 3 Rules'!$A$2:$A$17))))+(IF(K79="",0,INDEX('Appendix 3 Rules'!$C$2:$C$18,MATCH(F79,'Appendix 3 Rules'!$A$2:$A$17))))+(IF(M79="",0,INDEX('Appendix 3 Rules'!$D$2:$D$18,MATCH(F79,'Appendix 3 Rules'!$A$2:$A$17))))+(IF(O79="",0,INDEX('Appendix 3 Rules'!$E$2:$E$18,MATCH(F79,'Appendix 3 Rules'!$A$2:$A$17))))+(IF(Q79="",0,INDEX('Appendix 3 Rules'!$F$2:$F$18,MATCH(F79,'Appendix 3 Rules'!$A$2:$A$17))))+(IF(S79="",0,INDEX('Appendix 3 Rules'!$G$2:$G$18,MATCH(F79,'Appendix 3 Rules'!$A$2:$A$17))))+(IF(U79="",0,INDEX('Appendix 3 Rules'!$H$2:$H$18,MATCH(F79,'Appendix 3 Rules'!$A$2:$A$17))))+(IF(W79="",0,INDEX('Appendix 3 Rules'!$I$2:$I$18,MATCH(F79,'Appendix 3 Rules'!$A$2:$A$17))))+(IF(Y79="",0,INDEX('Appendix 3 Rules'!$J$2:$J$18,MATCH(F79,'Appendix 3 Rules'!$A$2:$A$17))))+(IF(AA79="",0,INDEX('Appendix 3 Rules'!$K$2:$K$18,MATCH(F79,'Appendix 3 Rules'!$A$2:$A$17))))+(IF(AC79="",0,INDEX('Appendix 3 Rules'!$L$2:$L$18,MATCH(F79,'Appendix 3 Rules'!$A$2:$A$17))))+(IF(AE79="",0,INDEX('Appendix 3 Rules'!$M$2:$M$18,MATCH(F79,'Appendix 3 Rules'!$A$2:$A$17))))+(IF(AG79="",0,INDEX('Appendix 3 Rules'!$N$2:$N$18,MATCH(F79,'Appendix 3 Rules'!$A$2:$A$17))))+(IF(F79="gc1",VLOOKUP(F79,'Appendix 3 Rules'!A$34:$O70,15)))+(IF(F79="gc2",VLOOKUP(F79,'Appendix 3 Rules'!A$34:$O70,15)))+(IF(F79="gc3",VLOOKUP(F79,'Appendix 3 Rules'!A$34:$O70,15)))+(IF(F79="gr1",VLOOKUP(F79,'Appendix 3 Rules'!A$34:$O70,15)))+(IF(F79="gr2",VLOOKUP(F79,'Appendix 3 Rules'!A$34:$O70,15)))+(IF(F79="gr3",VLOOKUP(F79,'Appendix 3 Rules'!A$34:$O70,15)))+(IF(F79="h1",VLOOKUP(F79,'Appendix 3 Rules'!A$34:$O70,15)))+(IF(F79="h2",VLOOKUP(F79,'Appendix 3 Rules'!A$34:$O70,15)))+(IF(F79="h3",VLOOKUP(F79,'Appendix 3 Rules'!A$34:$O70,15)))+(IF(F79="i1",VLOOKUP(F79,'Appendix 3 Rules'!A$34:$O70,15)))+(IF(F79="i2",VLOOKUP(F79,'Appendix 3 Rules'!A$34:$O70,15)))+(IF(F79="j1",VLOOKUP(F79,'Appendix 3 Rules'!A$34:$O70,15)))+(IF(F79="j2",VLOOKUP(F79,'Appendix 3 Rules'!A$34:$O70,15)))+(IF(F79="k",VLOOKUP(F79,'Appendix 3 Rules'!A$34:$O70,15)))+(IF(F79="l1",VLOOKUP(F79,'Appendix 3 Rules'!A$34:$O70,15)))+(IF(F79="l2",VLOOKUP(F79,'Appendix 3 Rules'!A$34:$O70,15)))+(IF(F79="m1",VLOOKUP(F79,'Appendix 3 Rules'!A$34:$O70,15)))+(IF(F79="m2",VLOOKUP(F79,'Appendix 3 Rules'!A$34:$O70,15)))+(IF(F79="m3",VLOOKUP(F79,'Appendix 3 Rules'!A$34:$O70,15)))+(IF(F79="n",VLOOKUP(F79,'Appendix 3 Rules'!A$34:$O70,15)))+(IF(F79="o",VLOOKUP(F79,'Appendix 3 Rules'!A$34:$O70,15)))+(IF(F79="p",VLOOKUP(F79,'Appendix 3 Rules'!A$34:$O70,15)))+(IF(F79="q",VLOOKUP(F79,'Appendix 3 Rules'!A$34:$O70,15)))+(IF(F79="r",VLOOKUP(F79,'Appendix 3 Rules'!A$34:$O70,15)))+(IF(F79="s",VLOOKUP(F79,'Appendix 3 Rules'!A$34:$O70,15)))+(IF(F79="t",VLOOKUP(F79,'Appendix 3 Rules'!A$34:$O70,15)))+(IF(F79="u",VLOOKUP(F79,'Appendix 3 Rules'!A$34:$O70,15))))))</f>
        <v/>
      </c>
      <c r="I79" s="12"/>
      <c r="J79" s="13"/>
      <c r="K79" s="12"/>
      <c r="L79" s="13"/>
      <c r="M79" s="12"/>
      <c r="N79" s="13"/>
      <c r="O79" s="12"/>
      <c r="P79" s="13"/>
      <c r="Q79" s="12"/>
      <c r="R79" s="13"/>
      <c r="S79" s="12"/>
      <c r="T79" s="13"/>
      <c r="U79" s="12"/>
      <c r="V79" s="13"/>
      <c r="W79" s="12"/>
      <c r="X79" s="13"/>
      <c r="Y79" s="12"/>
      <c r="Z79" s="13"/>
      <c r="AA79" s="12"/>
      <c r="AB79" s="13"/>
      <c r="AC79" s="8"/>
      <c r="AD79" s="13"/>
      <c r="AE79" s="8"/>
      <c r="AF79" s="13"/>
      <c r="AG79" s="8"/>
      <c r="AH79" s="13"/>
      <c r="AI79" s="60"/>
      <c r="AK79" s="13" t="str">
        <f>IF(AND(F79&lt;&gt;"f",M79&lt;&gt;""),VLOOKUP(F79,'Appendix 3 Rules'!$A$1:$O$34,4,FALSE),"")</f>
        <v/>
      </c>
      <c r="AL79" s="13" t="str">
        <f>IF(Q79="","",VLOOKUP(F79,'Appendix 3 Rules'!$A$1:$N$34,6,FALSE))</f>
        <v/>
      </c>
      <c r="AM79" s="13" t="str">
        <f>IF(AND(F79="f",U79&lt;&gt;""),VLOOKUP(F79,'Appendix 3 Rules'!$A$1:$N$34,8,FALSE),"")</f>
        <v/>
      </c>
    </row>
    <row r="80" spans="1:39" ht="18" customHeight="1" x14ac:dyDescent="0.2">
      <c r="A80" s="81"/>
      <c r="B80" s="78"/>
      <c r="C80" s="9"/>
      <c r="D80" s="10"/>
      <c r="E80" s="9"/>
      <c r="F80" s="8"/>
      <c r="G80" s="20" t="str">
        <f>IF(F80="","",SUMPRODUCT(IF(I80="",0,INDEX('Appendix 3 Rules'!$B$2:$B$18,MATCH(F80,'Appendix 3 Rules'!$A$2:$A$17))))+(IF(K80="",0,INDEX('Appendix 3 Rules'!$C$2:$C$18,MATCH(F80,'Appendix 3 Rules'!$A$2:$A$17))))+(IF(M80="",0,INDEX('Appendix 3 Rules'!$D$2:$D$18,MATCH(F80,'Appendix 3 Rules'!$A$2:$A$17))))+(IF(O80="",0,INDEX('Appendix 3 Rules'!$E$2:$E$18,MATCH(F80,'Appendix 3 Rules'!$A$2:$A$17))))+(IF(Q80="",0,INDEX('Appendix 3 Rules'!$F$2:$F$18,MATCH(F80,'Appendix 3 Rules'!$A$2:$A$17))))+(IF(S80="",0,INDEX('Appendix 3 Rules'!$G$2:$G$18,MATCH(F80,'Appendix 3 Rules'!$A$2:$A$17))))+(IF(U80="",0,INDEX('Appendix 3 Rules'!$H$2:$H$18,MATCH(F80,'Appendix 3 Rules'!$A$2:$A$17))))+(IF(W80="",0,INDEX('Appendix 3 Rules'!$I$2:$I$18,MATCH(F80,'Appendix 3 Rules'!$A$2:$A$17))))+(IF(Y80="",0,INDEX('Appendix 3 Rules'!$J$2:$J$18,MATCH(F80,'Appendix 3 Rules'!$A$2:$A$17))))+(IF(AA80="",0,INDEX('Appendix 3 Rules'!$K$2:$K$18,MATCH(F80,'Appendix 3 Rules'!$A$2:$A$17))))+(IF(AC80="",0,INDEX('Appendix 3 Rules'!$L$2:$L$18,MATCH(F80,'Appendix 3 Rules'!$A$2:$A$17))))+(IF(AE80="",0,INDEX('Appendix 3 Rules'!$M$2:$M$18,MATCH(F80,'Appendix 3 Rules'!$A$2:$A$17))))+(IF(AG80="",0,INDEX('Appendix 3 Rules'!$N$2:$N$18,MATCH(F80,'Appendix 3 Rules'!$A$2:$A$17))))+(IF(F80="gc1",VLOOKUP(F80,'Appendix 3 Rules'!A$34:$O71,15)))+(IF(F80="gc2",VLOOKUP(F80,'Appendix 3 Rules'!A$34:$O71,15)))+(IF(F80="gc3",VLOOKUP(F80,'Appendix 3 Rules'!A$34:$O71,15)))+(IF(F80="gr1",VLOOKUP(F80,'Appendix 3 Rules'!A$34:$O71,15)))+(IF(F80="gr2",VLOOKUP(F80,'Appendix 3 Rules'!A$34:$O71,15)))+(IF(F80="gr3",VLOOKUP(F80,'Appendix 3 Rules'!A$34:$O71,15)))+(IF(F80="h1",VLOOKUP(F80,'Appendix 3 Rules'!A$34:$O71,15)))+(IF(F80="h2",VLOOKUP(F80,'Appendix 3 Rules'!A$34:$O71,15)))+(IF(F80="h3",VLOOKUP(F80,'Appendix 3 Rules'!A$34:$O71,15)))+(IF(F80="i1",VLOOKUP(F80,'Appendix 3 Rules'!A$34:$O71,15)))+(IF(F80="i2",VLOOKUP(F80,'Appendix 3 Rules'!A$34:$O71,15)))+(IF(F80="j1",VLOOKUP(F80,'Appendix 3 Rules'!A$34:$O71,15)))+(IF(F80="j2",VLOOKUP(F80,'Appendix 3 Rules'!A$34:$O71,15)))+(IF(F80="k",VLOOKUP(F80,'Appendix 3 Rules'!A$34:$O71,15)))+(IF(F80="l1",VLOOKUP(F80,'Appendix 3 Rules'!A$34:$O71,15)))+(IF(F80="l2",VLOOKUP(F80,'Appendix 3 Rules'!A$34:$O71,15)))+(IF(F80="m1",VLOOKUP(F80,'Appendix 3 Rules'!A$34:$O71,15)))+(IF(F80="m2",VLOOKUP(F80,'Appendix 3 Rules'!A$34:$O71,15)))+(IF(F80="m3",VLOOKUP(F80,'Appendix 3 Rules'!A$34:$O71,15)))+(IF(F80="n",VLOOKUP(F80,'Appendix 3 Rules'!A$34:$O71,15)))+(IF(F80="o",VLOOKUP(F80,'Appendix 3 Rules'!A$34:$O71,15)))+(IF(F80="p",VLOOKUP(F80,'Appendix 3 Rules'!A$34:$O71,15)))+(IF(F80="q",VLOOKUP(F80,'Appendix 3 Rules'!A$34:$O71,15)))+(IF(F80="r",VLOOKUP(F80,'Appendix 3 Rules'!A$34:$O71,15)))+(IF(F80="s",VLOOKUP(F80,'Appendix 3 Rules'!A$34:$O71,15)))+(IF(F80="t",VLOOKUP(F80,'Appendix 3 Rules'!A$34:$O71,15)))+(IF(F80="u",VLOOKUP(F80,'Appendix 3 Rules'!A$34:$O71,15))))</f>
        <v/>
      </c>
      <c r="H80" s="80" t="str">
        <f>IF(F80="","",IF(OR(F80="d",F80="e",F80="gc1",F80="gc2",F80="gc3",F80="gr1",F80="gr2",F80="gr3",F80="h1",F80="h2",F80="h3",F80="i1",F80="i2",F80="j1",F80="j2",F80="k",F80="l1",F80="l2",F80="m1",F80="m2",F80="m3",F80="n",F80="o",F80="p",F80="q",F80="r",F80="s",F80="t",F80="u",F80="f"),MIN(G80,VLOOKUP(F80,'Appx 3 (Mass) Rules'!$A$1:$D$150,4,0)),MIN(G80,VLOOKUP(F80,'Appx 3 (Mass) Rules'!$A$1:$D$150,4,0),SUMPRODUCT(IF(I80="",0,INDEX('Appendix 3 Rules'!$B$2:$B$18,MATCH(F80,'Appendix 3 Rules'!$A$2:$A$17))))+(IF(K80="",0,INDEX('Appendix 3 Rules'!$C$2:$C$18,MATCH(F80,'Appendix 3 Rules'!$A$2:$A$17))))+(IF(M80="",0,INDEX('Appendix 3 Rules'!$D$2:$D$18,MATCH(F80,'Appendix 3 Rules'!$A$2:$A$17))))+(IF(O80="",0,INDEX('Appendix 3 Rules'!$E$2:$E$18,MATCH(F80,'Appendix 3 Rules'!$A$2:$A$17))))+(IF(Q80="",0,INDEX('Appendix 3 Rules'!$F$2:$F$18,MATCH(F80,'Appendix 3 Rules'!$A$2:$A$17))))+(IF(S80="",0,INDEX('Appendix 3 Rules'!$G$2:$G$18,MATCH(F80,'Appendix 3 Rules'!$A$2:$A$17))))+(IF(U80="",0,INDEX('Appendix 3 Rules'!$H$2:$H$18,MATCH(F80,'Appendix 3 Rules'!$A$2:$A$17))))+(IF(W80="",0,INDEX('Appendix 3 Rules'!$I$2:$I$18,MATCH(F80,'Appendix 3 Rules'!$A$2:$A$17))))+(IF(Y80="",0,INDEX('Appendix 3 Rules'!$J$2:$J$18,MATCH(F80,'Appendix 3 Rules'!$A$2:$A$17))))+(IF(AA80="",0,INDEX('Appendix 3 Rules'!$K$2:$K$18,MATCH(F80,'Appendix 3 Rules'!$A$2:$A$17))))+(IF(AC80="",0,INDEX('Appendix 3 Rules'!$L$2:$L$18,MATCH(F80,'Appendix 3 Rules'!$A$2:$A$17))))+(IF(AE80="",0,INDEX('Appendix 3 Rules'!$M$2:$M$18,MATCH(F80,'Appendix 3 Rules'!$A$2:$A$17))))+(IF(AG80="",0,INDEX('Appendix 3 Rules'!$N$2:$N$18,MATCH(F80,'Appendix 3 Rules'!$A$2:$A$17))))+(IF(F80="gc1",VLOOKUP(F80,'Appendix 3 Rules'!A$34:$O71,15)))+(IF(F80="gc2",VLOOKUP(F80,'Appendix 3 Rules'!A$34:$O71,15)))+(IF(F80="gc3",VLOOKUP(F80,'Appendix 3 Rules'!A$34:$O71,15)))+(IF(F80="gr1",VLOOKUP(F80,'Appendix 3 Rules'!A$34:$O71,15)))+(IF(F80="gr2",VLOOKUP(F80,'Appendix 3 Rules'!A$34:$O71,15)))+(IF(F80="gr3",VLOOKUP(F80,'Appendix 3 Rules'!A$34:$O71,15)))+(IF(F80="h1",VLOOKUP(F80,'Appendix 3 Rules'!A$34:$O71,15)))+(IF(F80="h2",VLOOKUP(F80,'Appendix 3 Rules'!A$34:$O71,15)))+(IF(F80="h3",VLOOKUP(F80,'Appendix 3 Rules'!A$34:$O71,15)))+(IF(F80="i1",VLOOKUP(F80,'Appendix 3 Rules'!A$34:$O71,15)))+(IF(F80="i2",VLOOKUP(F80,'Appendix 3 Rules'!A$34:$O71,15)))+(IF(F80="j1",VLOOKUP(F80,'Appendix 3 Rules'!A$34:$O71,15)))+(IF(F80="j2",VLOOKUP(F80,'Appendix 3 Rules'!A$34:$O71,15)))+(IF(F80="k",VLOOKUP(F80,'Appendix 3 Rules'!A$34:$O71,15)))+(IF(F80="l1",VLOOKUP(F80,'Appendix 3 Rules'!A$34:$O71,15)))+(IF(F80="l2",VLOOKUP(F80,'Appendix 3 Rules'!A$34:$O71,15)))+(IF(F80="m1",VLOOKUP(F80,'Appendix 3 Rules'!A$34:$O71,15)))+(IF(F80="m2",VLOOKUP(F80,'Appendix 3 Rules'!A$34:$O71,15)))+(IF(F80="m3",VLOOKUP(F80,'Appendix 3 Rules'!A$34:$O71,15)))+(IF(F80="n",VLOOKUP(F80,'Appendix 3 Rules'!A$34:$O71,15)))+(IF(F80="o",VLOOKUP(F80,'Appendix 3 Rules'!A$34:$O71,15)))+(IF(F80="p",VLOOKUP(F80,'Appendix 3 Rules'!A$34:$O71,15)))+(IF(F80="q",VLOOKUP(F80,'Appendix 3 Rules'!A$34:$O71,15)))+(IF(F80="r",VLOOKUP(F80,'Appendix 3 Rules'!A$34:$O71,15)))+(IF(F80="s",VLOOKUP(F80,'Appendix 3 Rules'!A$34:$O71,15)))+(IF(F80="t",VLOOKUP(F80,'Appendix 3 Rules'!A$34:$O71,15)))+(IF(F80="u",VLOOKUP(F80,'Appendix 3 Rules'!A$34:$O71,15))))))</f>
        <v/>
      </c>
      <c r="I80" s="11"/>
      <c r="J80" s="14"/>
      <c r="K80" s="11"/>
      <c r="L80" s="14"/>
      <c r="M80" s="11"/>
      <c r="N80" s="14"/>
      <c r="O80" s="11"/>
      <c r="P80" s="14"/>
      <c r="Q80" s="11"/>
      <c r="R80" s="14"/>
      <c r="S80" s="76"/>
      <c r="T80" s="14"/>
      <c r="U80" s="11"/>
      <c r="V80" s="14"/>
      <c r="W80" s="11"/>
      <c r="X80" s="14"/>
      <c r="Y80" s="77"/>
      <c r="Z80" s="14"/>
      <c r="AA80" s="77"/>
      <c r="AB80" s="14"/>
      <c r="AC80" s="8"/>
      <c r="AD80" s="13"/>
      <c r="AE80" s="8"/>
      <c r="AF80" s="13"/>
      <c r="AG80" s="8"/>
      <c r="AH80" s="13"/>
      <c r="AI80" s="60"/>
      <c r="AK80" s="13" t="str">
        <f>IF(AND(F80&lt;&gt;"f",M80&lt;&gt;""),VLOOKUP(F80,'Appendix 3 Rules'!$A$1:$O$34,4,FALSE),"")</f>
        <v/>
      </c>
      <c r="AL80" s="13" t="str">
        <f>IF(Q80="","",VLOOKUP(F80,'Appendix 3 Rules'!$A$1:$N$34,6,FALSE))</f>
        <v/>
      </c>
      <c r="AM80" s="13" t="str">
        <f>IF(AND(F80="f",U80&lt;&gt;""),VLOOKUP(F80,'Appendix 3 Rules'!$A$1:$N$34,8,FALSE),"")</f>
        <v/>
      </c>
    </row>
    <row r="81" spans="1:39" ht="18" customHeight="1" x14ac:dyDescent="0.2">
      <c r="B81" s="78"/>
      <c r="C81" s="9"/>
      <c r="D81" s="10"/>
      <c r="E81" s="9"/>
      <c r="F81" s="8"/>
      <c r="G81" s="20" t="str">
        <f>IF(F81="","",SUMPRODUCT(IF(I81="",0,INDEX('Appendix 3 Rules'!$B$2:$B$18,MATCH(F81,'Appendix 3 Rules'!$A$2:$A$17))))+(IF(K81="",0,INDEX('Appendix 3 Rules'!$C$2:$C$18,MATCH(F81,'Appendix 3 Rules'!$A$2:$A$17))))+(IF(M81="",0,INDEX('Appendix 3 Rules'!$D$2:$D$18,MATCH(F81,'Appendix 3 Rules'!$A$2:$A$17))))+(IF(O81="",0,INDEX('Appendix 3 Rules'!$E$2:$E$18,MATCH(F81,'Appendix 3 Rules'!$A$2:$A$17))))+(IF(Q81="",0,INDEX('Appendix 3 Rules'!$F$2:$F$18,MATCH(F81,'Appendix 3 Rules'!$A$2:$A$17))))+(IF(S81="",0,INDEX('Appendix 3 Rules'!$G$2:$G$18,MATCH(F81,'Appendix 3 Rules'!$A$2:$A$17))))+(IF(U81="",0,INDEX('Appendix 3 Rules'!$H$2:$H$18,MATCH(F81,'Appendix 3 Rules'!$A$2:$A$17))))+(IF(W81="",0,INDEX('Appendix 3 Rules'!$I$2:$I$18,MATCH(F81,'Appendix 3 Rules'!$A$2:$A$17))))+(IF(Y81="",0,INDEX('Appendix 3 Rules'!$J$2:$J$18,MATCH(F81,'Appendix 3 Rules'!$A$2:$A$17))))+(IF(AA81="",0,INDEX('Appendix 3 Rules'!$K$2:$K$18,MATCH(F81,'Appendix 3 Rules'!$A$2:$A$17))))+(IF(AC81="",0,INDEX('Appendix 3 Rules'!$L$2:$L$18,MATCH(F81,'Appendix 3 Rules'!$A$2:$A$17))))+(IF(AE81="",0,INDEX('Appendix 3 Rules'!$M$2:$M$18,MATCH(F81,'Appendix 3 Rules'!$A$2:$A$17))))+(IF(AG81="",0,INDEX('Appendix 3 Rules'!$N$2:$N$18,MATCH(F81,'Appendix 3 Rules'!$A$2:$A$17))))+(IF(F81="gc1",VLOOKUP(F81,'Appendix 3 Rules'!A$34:$O72,15)))+(IF(F81="gc2",VLOOKUP(F81,'Appendix 3 Rules'!A$34:$O72,15)))+(IF(F81="gc3",VLOOKUP(F81,'Appendix 3 Rules'!A$34:$O72,15)))+(IF(F81="gr1",VLOOKUP(F81,'Appendix 3 Rules'!A$34:$O72,15)))+(IF(F81="gr2",VLOOKUP(F81,'Appendix 3 Rules'!A$34:$O72,15)))+(IF(F81="gr3",VLOOKUP(F81,'Appendix 3 Rules'!A$34:$O72,15)))+(IF(F81="h1",VLOOKUP(F81,'Appendix 3 Rules'!A$34:$O72,15)))+(IF(F81="h2",VLOOKUP(F81,'Appendix 3 Rules'!A$34:$O72,15)))+(IF(F81="h3",VLOOKUP(F81,'Appendix 3 Rules'!A$34:$O72,15)))+(IF(F81="i1",VLOOKUP(F81,'Appendix 3 Rules'!A$34:$O72,15)))+(IF(F81="i2",VLOOKUP(F81,'Appendix 3 Rules'!A$34:$O72,15)))+(IF(F81="j1",VLOOKUP(F81,'Appendix 3 Rules'!A$34:$O72,15)))+(IF(F81="j2",VLOOKUP(F81,'Appendix 3 Rules'!A$34:$O72,15)))+(IF(F81="k",VLOOKUP(F81,'Appendix 3 Rules'!A$34:$O72,15)))+(IF(F81="l1",VLOOKUP(F81,'Appendix 3 Rules'!A$34:$O72,15)))+(IF(F81="l2",VLOOKUP(F81,'Appendix 3 Rules'!A$34:$O72,15)))+(IF(F81="m1",VLOOKUP(F81,'Appendix 3 Rules'!A$34:$O72,15)))+(IF(F81="m2",VLOOKUP(F81,'Appendix 3 Rules'!A$34:$O72,15)))+(IF(F81="m3",VLOOKUP(F81,'Appendix 3 Rules'!A$34:$O72,15)))+(IF(F81="n",VLOOKUP(F81,'Appendix 3 Rules'!A$34:$O72,15)))+(IF(F81="o",VLOOKUP(F81,'Appendix 3 Rules'!A$34:$O72,15)))+(IF(F81="p",VLOOKUP(F81,'Appendix 3 Rules'!A$34:$O72,15)))+(IF(F81="q",VLOOKUP(F81,'Appendix 3 Rules'!A$34:$O72,15)))+(IF(F81="r",VLOOKUP(F81,'Appendix 3 Rules'!A$34:$O72,15)))+(IF(F81="s",VLOOKUP(F81,'Appendix 3 Rules'!A$34:$O72,15)))+(IF(F81="t",VLOOKUP(F81,'Appendix 3 Rules'!A$34:$O72,15)))+(IF(F81="u",VLOOKUP(F81,'Appendix 3 Rules'!A$34:$O72,15))))</f>
        <v/>
      </c>
      <c r="H81" s="80" t="str">
        <f>IF(F81="","",IF(OR(F81="d",F81="e",F81="gc1",F81="gc2",F81="gc3",F81="gr1",F81="gr2",F81="gr3",F81="h1",F81="h2",F81="h3",F81="i1",F81="i2",F81="j1",F81="j2",F81="k",F81="l1",F81="l2",F81="m1",F81="m2",F81="m3",F81="n",F81="o",F81="p",F81="q",F81="r",F81="s",F81="t",F81="u",F81="f"),MIN(G81,VLOOKUP(F81,'Appx 3 (Mass) Rules'!$A$1:$D$150,4,0)),MIN(G81,VLOOKUP(F81,'Appx 3 (Mass) Rules'!$A$1:$D$150,4,0),SUMPRODUCT(IF(I81="",0,INDEX('Appendix 3 Rules'!$B$2:$B$18,MATCH(F81,'Appendix 3 Rules'!$A$2:$A$17))))+(IF(K81="",0,INDEX('Appendix 3 Rules'!$C$2:$C$18,MATCH(F81,'Appendix 3 Rules'!$A$2:$A$17))))+(IF(M81="",0,INDEX('Appendix 3 Rules'!$D$2:$D$18,MATCH(F81,'Appendix 3 Rules'!$A$2:$A$17))))+(IF(O81="",0,INDEX('Appendix 3 Rules'!$E$2:$E$18,MATCH(F81,'Appendix 3 Rules'!$A$2:$A$17))))+(IF(Q81="",0,INDEX('Appendix 3 Rules'!$F$2:$F$18,MATCH(F81,'Appendix 3 Rules'!$A$2:$A$17))))+(IF(S81="",0,INDEX('Appendix 3 Rules'!$G$2:$G$18,MATCH(F81,'Appendix 3 Rules'!$A$2:$A$17))))+(IF(U81="",0,INDEX('Appendix 3 Rules'!$H$2:$H$18,MATCH(F81,'Appendix 3 Rules'!$A$2:$A$17))))+(IF(W81="",0,INDEX('Appendix 3 Rules'!$I$2:$I$18,MATCH(F81,'Appendix 3 Rules'!$A$2:$A$17))))+(IF(Y81="",0,INDEX('Appendix 3 Rules'!$J$2:$J$18,MATCH(F81,'Appendix 3 Rules'!$A$2:$A$17))))+(IF(AA81="",0,INDEX('Appendix 3 Rules'!$K$2:$K$18,MATCH(F81,'Appendix 3 Rules'!$A$2:$A$17))))+(IF(AC81="",0,INDEX('Appendix 3 Rules'!$L$2:$L$18,MATCH(F81,'Appendix 3 Rules'!$A$2:$A$17))))+(IF(AE81="",0,INDEX('Appendix 3 Rules'!$M$2:$M$18,MATCH(F81,'Appendix 3 Rules'!$A$2:$A$17))))+(IF(AG81="",0,INDEX('Appendix 3 Rules'!$N$2:$N$18,MATCH(F81,'Appendix 3 Rules'!$A$2:$A$17))))+(IF(F81="gc1",VLOOKUP(F81,'Appendix 3 Rules'!A$34:$O72,15)))+(IF(F81="gc2",VLOOKUP(F81,'Appendix 3 Rules'!A$34:$O72,15)))+(IF(F81="gc3",VLOOKUP(F81,'Appendix 3 Rules'!A$34:$O72,15)))+(IF(F81="gr1",VLOOKUP(F81,'Appendix 3 Rules'!A$34:$O72,15)))+(IF(F81="gr2",VLOOKUP(F81,'Appendix 3 Rules'!A$34:$O72,15)))+(IF(F81="gr3",VLOOKUP(F81,'Appendix 3 Rules'!A$34:$O72,15)))+(IF(F81="h1",VLOOKUP(F81,'Appendix 3 Rules'!A$34:$O72,15)))+(IF(F81="h2",VLOOKUP(F81,'Appendix 3 Rules'!A$34:$O72,15)))+(IF(F81="h3",VLOOKUP(F81,'Appendix 3 Rules'!A$34:$O72,15)))+(IF(F81="i1",VLOOKUP(F81,'Appendix 3 Rules'!A$34:$O72,15)))+(IF(F81="i2",VLOOKUP(F81,'Appendix 3 Rules'!A$34:$O72,15)))+(IF(F81="j1",VLOOKUP(F81,'Appendix 3 Rules'!A$34:$O72,15)))+(IF(F81="j2",VLOOKUP(F81,'Appendix 3 Rules'!A$34:$O72,15)))+(IF(F81="k",VLOOKUP(F81,'Appendix 3 Rules'!A$34:$O72,15)))+(IF(F81="l1",VLOOKUP(F81,'Appendix 3 Rules'!A$34:$O72,15)))+(IF(F81="l2",VLOOKUP(F81,'Appendix 3 Rules'!A$34:$O72,15)))+(IF(F81="m1",VLOOKUP(F81,'Appendix 3 Rules'!A$34:$O72,15)))+(IF(F81="m2",VLOOKUP(F81,'Appendix 3 Rules'!A$34:$O72,15)))+(IF(F81="m3",VLOOKUP(F81,'Appendix 3 Rules'!A$34:$O72,15)))+(IF(F81="n",VLOOKUP(F81,'Appendix 3 Rules'!A$34:$O72,15)))+(IF(F81="o",VLOOKUP(F81,'Appendix 3 Rules'!A$34:$O72,15)))+(IF(F81="p",VLOOKUP(F81,'Appendix 3 Rules'!A$34:$O72,15)))+(IF(F81="q",VLOOKUP(F81,'Appendix 3 Rules'!A$34:$O72,15)))+(IF(F81="r",VLOOKUP(F81,'Appendix 3 Rules'!A$34:$O72,15)))+(IF(F81="s",VLOOKUP(F81,'Appendix 3 Rules'!A$34:$O72,15)))+(IF(F81="t",VLOOKUP(F81,'Appendix 3 Rules'!A$34:$O72,15)))+(IF(F81="u",VLOOKUP(F81,'Appendix 3 Rules'!A$34:$O72,15))))))</f>
        <v/>
      </c>
      <c r="I81" s="12"/>
      <c r="J81" s="13"/>
      <c r="K81" s="12"/>
      <c r="L81" s="13"/>
      <c r="M81" s="12"/>
      <c r="N81" s="13"/>
      <c r="O81" s="12"/>
      <c r="P81" s="13"/>
      <c r="Q81" s="12"/>
      <c r="R81" s="13"/>
      <c r="S81" s="12"/>
      <c r="T81" s="13"/>
      <c r="U81" s="12"/>
      <c r="V81" s="13"/>
      <c r="W81" s="12"/>
      <c r="X81" s="13"/>
      <c r="Y81" s="12"/>
      <c r="Z81" s="13"/>
      <c r="AA81" s="12"/>
      <c r="AB81" s="13"/>
      <c r="AC81" s="8"/>
      <c r="AD81" s="13"/>
      <c r="AE81" s="8"/>
      <c r="AF81" s="13"/>
      <c r="AG81" s="8"/>
      <c r="AH81" s="13"/>
      <c r="AI81" s="60"/>
      <c r="AK81" s="13" t="str">
        <f>IF(AND(F81&lt;&gt;"f",M81&lt;&gt;""),VLOOKUP(F81,'Appendix 3 Rules'!$A$1:$O$34,4,FALSE),"")</f>
        <v/>
      </c>
      <c r="AL81" s="13" t="str">
        <f>IF(Q81="","",VLOOKUP(F81,'Appendix 3 Rules'!$A$1:$N$34,6,FALSE))</f>
        <v/>
      </c>
      <c r="AM81" s="13" t="str">
        <f>IF(AND(F81="f",U81&lt;&gt;""),VLOOKUP(F81,'Appendix 3 Rules'!$A$1:$N$34,8,FALSE),"")</f>
        <v/>
      </c>
    </row>
    <row r="82" spans="1:39" ht="18" customHeight="1" x14ac:dyDescent="0.2">
      <c r="B82" s="78"/>
      <c r="C82" s="9"/>
      <c r="D82" s="10"/>
      <c r="E82" s="9"/>
      <c r="F82" s="8"/>
      <c r="G82" s="20" t="str">
        <f>IF(F82="","",SUMPRODUCT(IF(I82="",0,INDEX('Appendix 3 Rules'!$B$2:$B$18,MATCH(F82,'Appendix 3 Rules'!$A$2:$A$17))))+(IF(K82="",0,INDEX('Appendix 3 Rules'!$C$2:$C$18,MATCH(F82,'Appendix 3 Rules'!$A$2:$A$17))))+(IF(M82="",0,INDEX('Appendix 3 Rules'!$D$2:$D$18,MATCH(F82,'Appendix 3 Rules'!$A$2:$A$17))))+(IF(O82="",0,INDEX('Appendix 3 Rules'!$E$2:$E$18,MATCH(F82,'Appendix 3 Rules'!$A$2:$A$17))))+(IF(Q82="",0,INDEX('Appendix 3 Rules'!$F$2:$F$18,MATCH(F82,'Appendix 3 Rules'!$A$2:$A$17))))+(IF(S82="",0,INDEX('Appendix 3 Rules'!$G$2:$G$18,MATCH(F82,'Appendix 3 Rules'!$A$2:$A$17))))+(IF(U82="",0,INDEX('Appendix 3 Rules'!$H$2:$H$18,MATCH(F82,'Appendix 3 Rules'!$A$2:$A$17))))+(IF(W82="",0,INDEX('Appendix 3 Rules'!$I$2:$I$18,MATCH(F82,'Appendix 3 Rules'!$A$2:$A$17))))+(IF(Y82="",0,INDEX('Appendix 3 Rules'!$J$2:$J$18,MATCH(F82,'Appendix 3 Rules'!$A$2:$A$17))))+(IF(AA82="",0,INDEX('Appendix 3 Rules'!$K$2:$K$18,MATCH(F82,'Appendix 3 Rules'!$A$2:$A$17))))+(IF(AC82="",0,INDEX('Appendix 3 Rules'!$L$2:$L$18,MATCH(F82,'Appendix 3 Rules'!$A$2:$A$17))))+(IF(AE82="",0,INDEX('Appendix 3 Rules'!$M$2:$M$18,MATCH(F82,'Appendix 3 Rules'!$A$2:$A$17))))+(IF(AG82="",0,INDEX('Appendix 3 Rules'!$N$2:$N$18,MATCH(F82,'Appendix 3 Rules'!$A$2:$A$17))))+(IF(F82="gc1",VLOOKUP(F82,'Appendix 3 Rules'!A$34:$O73,15)))+(IF(F82="gc2",VLOOKUP(F82,'Appendix 3 Rules'!A$34:$O73,15)))+(IF(F82="gc3",VLOOKUP(F82,'Appendix 3 Rules'!A$34:$O73,15)))+(IF(F82="gr1",VLOOKUP(F82,'Appendix 3 Rules'!A$34:$O73,15)))+(IF(F82="gr2",VLOOKUP(F82,'Appendix 3 Rules'!A$34:$O73,15)))+(IF(F82="gr3",VLOOKUP(F82,'Appendix 3 Rules'!A$34:$O73,15)))+(IF(F82="h1",VLOOKUP(F82,'Appendix 3 Rules'!A$34:$O73,15)))+(IF(F82="h2",VLOOKUP(F82,'Appendix 3 Rules'!A$34:$O73,15)))+(IF(F82="h3",VLOOKUP(F82,'Appendix 3 Rules'!A$34:$O73,15)))+(IF(F82="i1",VLOOKUP(F82,'Appendix 3 Rules'!A$34:$O73,15)))+(IF(F82="i2",VLOOKUP(F82,'Appendix 3 Rules'!A$34:$O73,15)))+(IF(F82="j1",VLOOKUP(F82,'Appendix 3 Rules'!A$34:$O73,15)))+(IF(F82="j2",VLOOKUP(F82,'Appendix 3 Rules'!A$34:$O73,15)))+(IF(F82="k",VLOOKUP(F82,'Appendix 3 Rules'!A$34:$O73,15)))+(IF(F82="l1",VLOOKUP(F82,'Appendix 3 Rules'!A$34:$O73,15)))+(IF(F82="l2",VLOOKUP(F82,'Appendix 3 Rules'!A$34:$O73,15)))+(IF(F82="m1",VLOOKUP(F82,'Appendix 3 Rules'!A$34:$O73,15)))+(IF(F82="m2",VLOOKUP(F82,'Appendix 3 Rules'!A$34:$O73,15)))+(IF(F82="m3",VLOOKUP(F82,'Appendix 3 Rules'!A$34:$O73,15)))+(IF(F82="n",VLOOKUP(F82,'Appendix 3 Rules'!A$34:$O73,15)))+(IF(F82="o",VLOOKUP(F82,'Appendix 3 Rules'!A$34:$O73,15)))+(IF(F82="p",VLOOKUP(F82,'Appendix 3 Rules'!A$34:$O73,15)))+(IF(F82="q",VLOOKUP(F82,'Appendix 3 Rules'!A$34:$O73,15)))+(IF(F82="r",VLOOKUP(F82,'Appendix 3 Rules'!A$34:$O73,15)))+(IF(F82="s",VLOOKUP(F82,'Appendix 3 Rules'!A$34:$O73,15)))+(IF(F82="t",VLOOKUP(F82,'Appendix 3 Rules'!A$34:$O73,15)))+(IF(F82="u",VLOOKUP(F82,'Appendix 3 Rules'!A$34:$O73,15))))</f>
        <v/>
      </c>
      <c r="H82" s="80" t="str">
        <f>IF(F82="","",IF(OR(F82="d",F82="e",F82="gc1",F82="gc2",F82="gc3",F82="gr1",F82="gr2",F82="gr3",F82="h1",F82="h2",F82="h3",F82="i1",F82="i2",F82="j1",F82="j2",F82="k",F82="l1",F82="l2",F82="m1",F82="m2",F82="m3",F82="n",F82="o",F82="p",F82="q",F82="r",F82="s",F82="t",F82="u",F82="f"),MIN(G82,VLOOKUP(F82,'Appx 3 (Mass) Rules'!$A$1:$D$150,4,0)),MIN(G82,VLOOKUP(F82,'Appx 3 (Mass) Rules'!$A$1:$D$150,4,0),SUMPRODUCT(IF(I82="",0,INDEX('Appendix 3 Rules'!$B$2:$B$18,MATCH(F82,'Appendix 3 Rules'!$A$2:$A$17))))+(IF(K82="",0,INDEX('Appendix 3 Rules'!$C$2:$C$18,MATCH(F82,'Appendix 3 Rules'!$A$2:$A$17))))+(IF(M82="",0,INDEX('Appendix 3 Rules'!$D$2:$D$18,MATCH(F82,'Appendix 3 Rules'!$A$2:$A$17))))+(IF(O82="",0,INDEX('Appendix 3 Rules'!$E$2:$E$18,MATCH(F82,'Appendix 3 Rules'!$A$2:$A$17))))+(IF(Q82="",0,INDEX('Appendix 3 Rules'!$F$2:$F$18,MATCH(F82,'Appendix 3 Rules'!$A$2:$A$17))))+(IF(S82="",0,INDEX('Appendix 3 Rules'!$G$2:$G$18,MATCH(F82,'Appendix 3 Rules'!$A$2:$A$17))))+(IF(U82="",0,INDEX('Appendix 3 Rules'!$H$2:$H$18,MATCH(F82,'Appendix 3 Rules'!$A$2:$A$17))))+(IF(W82="",0,INDEX('Appendix 3 Rules'!$I$2:$I$18,MATCH(F82,'Appendix 3 Rules'!$A$2:$A$17))))+(IF(Y82="",0,INDEX('Appendix 3 Rules'!$J$2:$J$18,MATCH(F82,'Appendix 3 Rules'!$A$2:$A$17))))+(IF(AA82="",0,INDEX('Appendix 3 Rules'!$K$2:$K$18,MATCH(F82,'Appendix 3 Rules'!$A$2:$A$17))))+(IF(AC82="",0,INDEX('Appendix 3 Rules'!$L$2:$L$18,MATCH(F82,'Appendix 3 Rules'!$A$2:$A$17))))+(IF(AE82="",0,INDEX('Appendix 3 Rules'!$M$2:$M$18,MATCH(F82,'Appendix 3 Rules'!$A$2:$A$17))))+(IF(AG82="",0,INDEX('Appendix 3 Rules'!$N$2:$N$18,MATCH(F82,'Appendix 3 Rules'!$A$2:$A$17))))+(IF(F82="gc1",VLOOKUP(F82,'Appendix 3 Rules'!A$34:$O73,15)))+(IF(F82="gc2",VLOOKUP(F82,'Appendix 3 Rules'!A$34:$O73,15)))+(IF(F82="gc3",VLOOKUP(F82,'Appendix 3 Rules'!A$34:$O73,15)))+(IF(F82="gr1",VLOOKUP(F82,'Appendix 3 Rules'!A$34:$O73,15)))+(IF(F82="gr2",VLOOKUP(F82,'Appendix 3 Rules'!A$34:$O73,15)))+(IF(F82="gr3",VLOOKUP(F82,'Appendix 3 Rules'!A$34:$O73,15)))+(IF(F82="h1",VLOOKUP(F82,'Appendix 3 Rules'!A$34:$O73,15)))+(IF(F82="h2",VLOOKUP(F82,'Appendix 3 Rules'!A$34:$O73,15)))+(IF(F82="h3",VLOOKUP(F82,'Appendix 3 Rules'!A$34:$O73,15)))+(IF(F82="i1",VLOOKUP(F82,'Appendix 3 Rules'!A$34:$O73,15)))+(IF(F82="i2",VLOOKUP(F82,'Appendix 3 Rules'!A$34:$O73,15)))+(IF(F82="j1",VLOOKUP(F82,'Appendix 3 Rules'!A$34:$O73,15)))+(IF(F82="j2",VLOOKUP(F82,'Appendix 3 Rules'!A$34:$O73,15)))+(IF(F82="k",VLOOKUP(F82,'Appendix 3 Rules'!A$34:$O73,15)))+(IF(F82="l1",VLOOKUP(F82,'Appendix 3 Rules'!A$34:$O73,15)))+(IF(F82="l2",VLOOKUP(F82,'Appendix 3 Rules'!A$34:$O73,15)))+(IF(F82="m1",VLOOKUP(F82,'Appendix 3 Rules'!A$34:$O73,15)))+(IF(F82="m2",VLOOKUP(F82,'Appendix 3 Rules'!A$34:$O73,15)))+(IF(F82="m3",VLOOKUP(F82,'Appendix 3 Rules'!A$34:$O73,15)))+(IF(F82="n",VLOOKUP(F82,'Appendix 3 Rules'!A$34:$O73,15)))+(IF(F82="o",VLOOKUP(F82,'Appendix 3 Rules'!A$34:$O73,15)))+(IF(F82="p",VLOOKUP(F82,'Appendix 3 Rules'!A$34:$O73,15)))+(IF(F82="q",VLOOKUP(F82,'Appendix 3 Rules'!A$34:$O73,15)))+(IF(F82="r",VLOOKUP(F82,'Appendix 3 Rules'!A$34:$O73,15)))+(IF(F82="s",VLOOKUP(F82,'Appendix 3 Rules'!A$34:$O73,15)))+(IF(F82="t",VLOOKUP(F82,'Appendix 3 Rules'!A$34:$O73,15)))+(IF(F82="u",VLOOKUP(F82,'Appendix 3 Rules'!A$34:$O73,15))))))</f>
        <v/>
      </c>
      <c r="I82" s="11"/>
      <c r="J82" s="14"/>
      <c r="K82" s="11"/>
      <c r="L82" s="14"/>
      <c r="M82" s="11"/>
      <c r="N82" s="14"/>
      <c r="O82" s="11"/>
      <c r="P82" s="14"/>
      <c r="Q82" s="11"/>
      <c r="R82" s="14"/>
      <c r="S82" s="76"/>
      <c r="T82" s="14"/>
      <c r="U82" s="11"/>
      <c r="V82" s="14"/>
      <c r="W82" s="11"/>
      <c r="X82" s="14"/>
      <c r="Y82" s="77"/>
      <c r="Z82" s="14"/>
      <c r="AA82" s="77"/>
      <c r="AB82" s="14"/>
      <c r="AC82" s="8"/>
      <c r="AD82" s="13"/>
      <c r="AE82" s="8"/>
      <c r="AF82" s="13"/>
      <c r="AG82" s="8"/>
      <c r="AH82" s="13"/>
      <c r="AI82" s="60"/>
      <c r="AK82" s="13" t="str">
        <f>IF(AND(F82&lt;&gt;"f",M82&lt;&gt;""),VLOOKUP(F82,'Appendix 3 Rules'!$A$1:$O$34,4,FALSE),"")</f>
        <v/>
      </c>
      <c r="AL82" s="13" t="str">
        <f>IF(Q82="","",VLOOKUP(F82,'Appendix 3 Rules'!$A$1:$N$34,6,FALSE))</f>
        <v/>
      </c>
      <c r="AM82" s="13" t="str">
        <f>IF(AND(F82="f",U82&lt;&gt;""),VLOOKUP(F82,'Appendix 3 Rules'!$A$1:$N$34,8,FALSE),"")</f>
        <v/>
      </c>
    </row>
    <row r="83" spans="1:39" ht="18" customHeight="1" x14ac:dyDescent="0.2">
      <c r="B83" s="78"/>
      <c r="C83" s="9"/>
      <c r="D83" s="10"/>
      <c r="E83" s="9"/>
      <c r="F83" s="8"/>
      <c r="G83" s="20" t="str">
        <f>IF(F83="","",SUMPRODUCT(IF(I83="",0,INDEX('Appendix 3 Rules'!$B$2:$B$18,MATCH(F83,'Appendix 3 Rules'!$A$2:$A$17))))+(IF(K83="",0,INDEX('Appendix 3 Rules'!$C$2:$C$18,MATCH(F83,'Appendix 3 Rules'!$A$2:$A$17))))+(IF(M83="",0,INDEX('Appendix 3 Rules'!$D$2:$D$18,MATCH(F83,'Appendix 3 Rules'!$A$2:$A$17))))+(IF(O83="",0,INDEX('Appendix 3 Rules'!$E$2:$E$18,MATCH(F83,'Appendix 3 Rules'!$A$2:$A$17))))+(IF(Q83="",0,INDEX('Appendix 3 Rules'!$F$2:$F$18,MATCH(F83,'Appendix 3 Rules'!$A$2:$A$17))))+(IF(S83="",0,INDEX('Appendix 3 Rules'!$G$2:$G$18,MATCH(F83,'Appendix 3 Rules'!$A$2:$A$17))))+(IF(U83="",0,INDEX('Appendix 3 Rules'!$H$2:$H$18,MATCH(F83,'Appendix 3 Rules'!$A$2:$A$17))))+(IF(W83="",0,INDEX('Appendix 3 Rules'!$I$2:$I$18,MATCH(F83,'Appendix 3 Rules'!$A$2:$A$17))))+(IF(Y83="",0,INDEX('Appendix 3 Rules'!$J$2:$J$18,MATCH(F83,'Appendix 3 Rules'!$A$2:$A$17))))+(IF(AA83="",0,INDEX('Appendix 3 Rules'!$K$2:$K$18,MATCH(F83,'Appendix 3 Rules'!$A$2:$A$17))))+(IF(AC83="",0,INDEX('Appendix 3 Rules'!$L$2:$L$18,MATCH(F83,'Appendix 3 Rules'!$A$2:$A$17))))+(IF(AE83="",0,INDEX('Appendix 3 Rules'!$M$2:$M$18,MATCH(F83,'Appendix 3 Rules'!$A$2:$A$17))))+(IF(AG83="",0,INDEX('Appendix 3 Rules'!$N$2:$N$18,MATCH(F83,'Appendix 3 Rules'!$A$2:$A$17))))+(IF(F83="gc1",VLOOKUP(F83,'Appendix 3 Rules'!A$34:$O74,15)))+(IF(F83="gc2",VLOOKUP(F83,'Appendix 3 Rules'!A$34:$O74,15)))+(IF(F83="gc3",VLOOKUP(F83,'Appendix 3 Rules'!A$34:$O74,15)))+(IF(F83="gr1",VLOOKUP(F83,'Appendix 3 Rules'!A$34:$O74,15)))+(IF(F83="gr2",VLOOKUP(F83,'Appendix 3 Rules'!A$34:$O74,15)))+(IF(F83="gr3",VLOOKUP(F83,'Appendix 3 Rules'!A$34:$O74,15)))+(IF(F83="h1",VLOOKUP(F83,'Appendix 3 Rules'!A$34:$O74,15)))+(IF(F83="h2",VLOOKUP(F83,'Appendix 3 Rules'!A$34:$O74,15)))+(IF(F83="h3",VLOOKUP(F83,'Appendix 3 Rules'!A$34:$O74,15)))+(IF(F83="i1",VLOOKUP(F83,'Appendix 3 Rules'!A$34:$O74,15)))+(IF(F83="i2",VLOOKUP(F83,'Appendix 3 Rules'!A$34:$O74,15)))+(IF(F83="j1",VLOOKUP(F83,'Appendix 3 Rules'!A$34:$O74,15)))+(IF(F83="j2",VLOOKUP(F83,'Appendix 3 Rules'!A$34:$O74,15)))+(IF(F83="k",VLOOKUP(F83,'Appendix 3 Rules'!A$34:$O74,15)))+(IF(F83="l1",VLOOKUP(F83,'Appendix 3 Rules'!A$34:$O74,15)))+(IF(F83="l2",VLOOKUP(F83,'Appendix 3 Rules'!A$34:$O74,15)))+(IF(F83="m1",VLOOKUP(F83,'Appendix 3 Rules'!A$34:$O74,15)))+(IF(F83="m2",VLOOKUP(F83,'Appendix 3 Rules'!A$34:$O74,15)))+(IF(F83="m3",VLOOKUP(F83,'Appendix 3 Rules'!A$34:$O74,15)))+(IF(F83="n",VLOOKUP(F83,'Appendix 3 Rules'!A$34:$O74,15)))+(IF(F83="o",VLOOKUP(F83,'Appendix 3 Rules'!A$34:$O74,15)))+(IF(F83="p",VLOOKUP(F83,'Appendix 3 Rules'!A$34:$O74,15)))+(IF(F83="q",VLOOKUP(F83,'Appendix 3 Rules'!A$34:$O74,15)))+(IF(F83="r",VLOOKUP(F83,'Appendix 3 Rules'!A$34:$O74,15)))+(IF(F83="s",VLOOKUP(F83,'Appendix 3 Rules'!A$34:$O74,15)))+(IF(F83="t",VLOOKUP(F83,'Appendix 3 Rules'!A$34:$O74,15)))+(IF(F83="u",VLOOKUP(F83,'Appendix 3 Rules'!A$34:$O74,15))))</f>
        <v/>
      </c>
      <c r="H83" s="80" t="str">
        <f>IF(F83="","",IF(OR(F83="d",F83="e",F83="gc1",F83="gc2",F83="gc3",F83="gr1",F83="gr2",F83="gr3",F83="h1",F83="h2",F83="h3",F83="i1",F83="i2",F83="j1",F83="j2",F83="k",F83="l1",F83="l2",F83="m1",F83="m2",F83="m3",F83="n",F83="o",F83="p",F83="q",F83="r",F83="s",F83="t",F83="u",F83="f"),MIN(G83,VLOOKUP(F83,'Appx 3 (Mass) Rules'!$A$1:$D$150,4,0)),MIN(G83,VLOOKUP(F83,'Appx 3 (Mass) Rules'!$A$1:$D$150,4,0),SUMPRODUCT(IF(I83="",0,INDEX('Appendix 3 Rules'!$B$2:$B$18,MATCH(F83,'Appendix 3 Rules'!$A$2:$A$17))))+(IF(K83="",0,INDEX('Appendix 3 Rules'!$C$2:$C$18,MATCH(F83,'Appendix 3 Rules'!$A$2:$A$17))))+(IF(M83="",0,INDEX('Appendix 3 Rules'!$D$2:$D$18,MATCH(F83,'Appendix 3 Rules'!$A$2:$A$17))))+(IF(O83="",0,INDEX('Appendix 3 Rules'!$E$2:$E$18,MATCH(F83,'Appendix 3 Rules'!$A$2:$A$17))))+(IF(Q83="",0,INDEX('Appendix 3 Rules'!$F$2:$F$18,MATCH(F83,'Appendix 3 Rules'!$A$2:$A$17))))+(IF(S83="",0,INDEX('Appendix 3 Rules'!$G$2:$G$18,MATCH(F83,'Appendix 3 Rules'!$A$2:$A$17))))+(IF(U83="",0,INDEX('Appendix 3 Rules'!$H$2:$H$18,MATCH(F83,'Appendix 3 Rules'!$A$2:$A$17))))+(IF(W83="",0,INDEX('Appendix 3 Rules'!$I$2:$I$18,MATCH(F83,'Appendix 3 Rules'!$A$2:$A$17))))+(IF(Y83="",0,INDEX('Appendix 3 Rules'!$J$2:$J$18,MATCH(F83,'Appendix 3 Rules'!$A$2:$A$17))))+(IF(AA83="",0,INDEX('Appendix 3 Rules'!$K$2:$K$18,MATCH(F83,'Appendix 3 Rules'!$A$2:$A$17))))+(IF(AC83="",0,INDEX('Appendix 3 Rules'!$L$2:$L$18,MATCH(F83,'Appendix 3 Rules'!$A$2:$A$17))))+(IF(AE83="",0,INDEX('Appendix 3 Rules'!$M$2:$M$18,MATCH(F83,'Appendix 3 Rules'!$A$2:$A$17))))+(IF(AG83="",0,INDEX('Appendix 3 Rules'!$N$2:$N$18,MATCH(F83,'Appendix 3 Rules'!$A$2:$A$17))))+(IF(F83="gc1",VLOOKUP(F83,'Appendix 3 Rules'!A$34:$O74,15)))+(IF(F83="gc2",VLOOKUP(F83,'Appendix 3 Rules'!A$34:$O74,15)))+(IF(F83="gc3",VLOOKUP(F83,'Appendix 3 Rules'!A$34:$O74,15)))+(IF(F83="gr1",VLOOKUP(F83,'Appendix 3 Rules'!A$34:$O74,15)))+(IF(F83="gr2",VLOOKUP(F83,'Appendix 3 Rules'!A$34:$O74,15)))+(IF(F83="gr3",VLOOKUP(F83,'Appendix 3 Rules'!A$34:$O74,15)))+(IF(F83="h1",VLOOKUP(F83,'Appendix 3 Rules'!A$34:$O74,15)))+(IF(F83="h2",VLOOKUP(F83,'Appendix 3 Rules'!A$34:$O74,15)))+(IF(F83="h3",VLOOKUP(F83,'Appendix 3 Rules'!A$34:$O74,15)))+(IF(F83="i1",VLOOKUP(F83,'Appendix 3 Rules'!A$34:$O74,15)))+(IF(F83="i2",VLOOKUP(F83,'Appendix 3 Rules'!A$34:$O74,15)))+(IF(F83="j1",VLOOKUP(F83,'Appendix 3 Rules'!A$34:$O74,15)))+(IF(F83="j2",VLOOKUP(F83,'Appendix 3 Rules'!A$34:$O74,15)))+(IF(F83="k",VLOOKUP(F83,'Appendix 3 Rules'!A$34:$O74,15)))+(IF(F83="l1",VLOOKUP(F83,'Appendix 3 Rules'!A$34:$O74,15)))+(IF(F83="l2",VLOOKUP(F83,'Appendix 3 Rules'!A$34:$O74,15)))+(IF(F83="m1",VLOOKUP(F83,'Appendix 3 Rules'!A$34:$O74,15)))+(IF(F83="m2",VLOOKUP(F83,'Appendix 3 Rules'!A$34:$O74,15)))+(IF(F83="m3",VLOOKUP(F83,'Appendix 3 Rules'!A$34:$O74,15)))+(IF(F83="n",VLOOKUP(F83,'Appendix 3 Rules'!A$34:$O74,15)))+(IF(F83="o",VLOOKUP(F83,'Appendix 3 Rules'!A$34:$O74,15)))+(IF(F83="p",VLOOKUP(F83,'Appendix 3 Rules'!A$34:$O74,15)))+(IF(F83="q",VLOOKUP(F83,'Appendix 3 Rules'!A$34:$O74,15)))+(IF(F83="r",VLOOKUP(F83,'Appendix 3 Rules'!A$34:$O74,15)))+(IF(F83="s",VLOOKUP(F83,'Appendix 3 Rules'!A$34:$O74,15)))+(IF(F83="t",VLOOKUP(F83,'Appendix 3 Rules'!A$34:$O74,15)))+(IF(F83="u",VLOOKUP(F83,'Appendix 3 Rules'!A$34:$O74,15))))))</f>
        <v/>
      </c>
      <c r="I83" s="12"/>
      <c r="J83" s="13"/>
      <c r="K83" s="12"/>
      <c r="L83" s="13"/>
      <c r="M83" s="12"/>
      <c r="N83" s="13"/>
      <c r="O83" s="12"/>
      <c r="P83" s="13"/>
      <c r="Q83" s="12"/>
      <c r="R83" s="13"/>
      <c r="S83" s="12"/>
      <c r="T83" s="13"/>
      <c r="U83" s="12"/>
      <c r="V83" s="13"/>
      <c r="W83" s="12"/>
      <c r="X83" s="13"/>
      <c r="Y83" s="12"/>
      <c r="Z83" s="13"/>
      <c r="AA83" s="12"/>
      <c r="AB83" s="13"/>
      <c r="AC83" s="8"/>
      <c r="AD83" s="13"/>
      <c r="AE83" s="8"/>
      <c r="AF83" s="13"/>
      <c r="AG83" s="8"/>
      <c r="AH83" s="13"/>
      <c r="AI83" s="60"/>
      <c r="AK83" s="13" t="str">
        <f>IF(AND(F83&lt;&gt;"f",M83&lt;&gt;""),VLOOKUP(F83,'Appendix 3 Rules'!$A$1:$O$34,4,FALSE),"")</f>
        <v/>
      </c>
      <c r="AL83" s="13" t="str">
        <f>IF(Q83="","",VLOOKUP(F83,'Appendix 3 Rules'!$A$1:$N$34,6,FALSE))</f>
        <v/>
      </c>
      <c r="AM83" s="13" t="str">
        <f>IF(AND(F83="f",U83&lt;&gt;""),VLOOKUP(F83,'Appendix 3 Rules'!$A$1:$N$34,8,FALSE),"")</f>
        <v/>
      </c>
    </row>
    <row r="84" spans="1:39" ht="18" customHeight="1" x14ac:dyDescent="0.2">
      <c r="B84" s="78"/>
      <c r="C84" s="9"/>
      <c r="D84" s="10"/>
      <c r="E84" s="9"/>
      <c r="F84" s="8"/>
      <c r="G84" s="20" t="str">
        <f>IF(F84="","",SUMPRODUCT(IF(I84="",0,INDEX('Appendix 3 Rules'!$B$2:$B$18,MATCH(F84,'Appendix 3 Rules'!$A$2:$A$17))))+(IF(K84="",0,INDEX('Appendix 3 Rules'!$C$2:$C$18,MATCH(F84,'Appendix 3 Rules'!$A$2:$A$17))))+(IF(M84="",0,INDEX('Appendix 3 Rules'!$D$2:$D$18,MATCH(F84,'Appendix 3 Rules'!$A$2:$A$17))))+(IF(O84="",0,INDEX('Appendix 3 Rules'!$E$2:$E$18,MATCH(F84,'Appendix 3 Rules'!$A$2:$A$17))))+(IF(Q84="",0,INDEX('Appendix 3 Rules'!$F$2:$F$18,MATCH(F84,'Appendix 3 Rules'!$A$2:$A$17))))+(IF(S84="",0,INDEX('Appendix 3 Rules'!$G$2:$G$18,MATCH(F84,'Appendix 3 Rules'!$A$2:$A$17))))+(IF(U84="",0,INDEX('Appendix 3 Rules'!$H$2:$H$18,MATCH(F84,'Appendix 3 Rules'!$A$2:$A$17))))+(IF(W84="",0,INDEX('Appendix 3 Rules'!$I$2:$I$18,MATCH(F84,'Appendix 3 Rules'!$A$2:$A$17))))+(IF(Y84="",0,INDEX('Appendix 3 Rules'!$J$2:$J$18,MATCH(F84,'Appendix 3 Rules'!$A$2:$A$17))))+(IF(AA84="",0,INDEX('Appendix 3 Rules'!$K$2:$K$18,MATCH(F84,'Appendix 3 Rules'!$A$2:$A$17))))+(IF(AC84="",0,INDEX('Appendix 3 Rules'!$L$2:$L$18,MATCH(F84,'Appendix 3 Rules'!$A$2:$A$17))))+(IF(AE84="",0,INDEX('Appendix 3 Rules'!$M$2:$M$18,MATCH(F84,'Appendix 3 Rules'!$A$2:$A$17))))+(IF(AG84="",0,INDEX('Appendix 3 Rules'!$N$2:$N$18,MATCH(F84,'Appendix 3 Rules'!$A$2:$A$17))))+(IF(F84="gc1",VLOOKUP(F84,'Appendix 3 Rules'!A$34:$O75,15)))+(IF(F84="gc2",VLOOKUP(F84,'Appendix 3 Rules'!A$34:$O75,15)))+(IF(F84="gc3",VLOOKUP(F84,'Appendix 3 Rules'!A$34:$O75,15)))+(IF(F84="gr1",VLOOKUP(F84,'Appendix 3 Rules'!A$34:$O75,15)))+(IF(F84="gr2",VLOOKUP(F84,'Appendix 3 Rules'!A$34:$O75,15)))+(IF(F84="gr3",VLOOKUP(F84,'Appendix 3 Rules'!A$34:$O75,15)))+(IF(F84="h1",VLOOKUP(F84,'Appendix 3 Rules'!A$34:$O75,15)))+(IF(F84="h2",VLOOKUP(F84,'Appendix 3 Rules'!A$34:$O75,15)))+(IF(F84="h3",VLOOKUP(F84,'Appendix 3 Rules'!A$34:$O75,15)))+(IF(F84="i1",VLOOKUP(F84,'Appendix 3 Rules'!A$34:$O75,15)))+(IF(F84="i2",VLOOKUP(F84,'Appendix 3 Rules'!A$34:$O75,15)))+(IF(F84="j1",VLOOKUP(F84,'Appendix 3 Rules'!A$34:$O75,15)))+(IF(F84="j2",VLOOKUP(F84,'Appendix 3 Rules'!A$34:$O75,15)))+(IF(F84="k",VLOOKUP(F84,'Appendix 3 Rules'!A$34:$O75,15)))+(IF(F84="l1",VLOOKUP(F84,'Appendix 3 Rules'!A$34:$O75,15)))+(IF(F84="l2",VLOOKUP(F84,'Appendix 3 Rules'!A$34:$O75,15)))+(IF(F84="m1",VLOOKUP(F84,'Appendix 3 Rules'!A$34:$O75,15)))+(IF(F84="m2",VLOOKUP(F84,'Appendix 3 Rules'!A$34:$O75,15)))+(IF(F84="m3",VLOOKUP(F84,'Appendix 3 Rules'!A$34:$O75,15)))+(IF(F84="n",VLOOKUP(F84,'Appendix 3 Rules'!A$34:$O75,15)))+(IF(F84="o",VLOOKUP(F84,'Appendix 3 Rules'!A$34:$O75,15)))+(IF(F84="p",VLOOKUP(F84,'Appendix 3 Rules'!A$34:$O75,15)))+(IF(F84="q",VLOOKUP(F84,'Appendix 3 Rules'!A$34:$O75,15)))+(IF(F84="r",VLOOKUP(F84,'Appendix 3 Rules'!A$34:$O75,15)))+(IF(F84="s",VLOOKUP(F84,'Appendix 3 Rules'!A$34:$O75,15)))+(IF(F84="t",VLOOKUP(F84,'Appendix 3 Rules'!A$34:$O75,15)))+(IF(F84="u",VLOOKUP(F84,'Appendix 3 Rules'!A$34:$O75,15))))</f>
        <v/>
      </c>
      <c r="H84" s="80" t="str">
        <f>IF(F84="","",IF(OR(F84="d",F84="e",F84="gc1",F84="gc2",F84="gc3",F84="gr1",F84="gr2",F84="gr3",F84="h1",F84="h2",F84="h3",F84="i1",F84="i2",F84="j1",F84="j2",F84="k",F84="l1",F84="l2",F84="m1",F84="m2",F84="m3",F84="n",F84="o",F84="p",F84="q",F84="r",F84="s",F84="t",F84="u",F84="f"),MIN(G84,VLOOKUP(F84,'Appx 3 (Mass) Rules'!$A$1:$D$150,4,0)),MIN(G84,VLOOKUP(F84,'Appx 3 (Mass) Rules'!$A$1:$D$150,4,0),SUMPRODUCT(IF(I84="",0,INDEX('Appendix 3 Rules'!$B$2:$B$18,MATCH(F84,'Appendix 3 Rules'!$A$2:$A$17))))+(IF(K84="",0,INDEX('Appendix 3 Rules'!$C$2:$C$18,MATCH(F84,'Appendix 3 Rules'!$A$2:$A$17))))+(IF(M84="",0,INDEX('Appendix 3 Rules'!$D$2:$D$18,MATCH(F84,'Appendix 3 Rules'!$A$2:$A$17))))+(IF(O84="",0,INDEX('Appendix 3 Rules'!$E$2:$E$18,MATCH(F84,'Appendix 3 Rules'!$A$2:$A$17))))+(IF(Q84="",0,INDEX('Appendix 3 Rules'!$F$2:$F$18,MATCH(F84,'Appendix 3 Rules'!$A$2:$A$17))))+(IF(S84="",0,INDEX('Appendix 3 Rules'!$G$2:$G$18,MATCH(F84,'Appendix 3 Rules'!$A$2:$A$17))))+(IF(U84="",0,INDEX('Appendix 3 Rules'!$H$2:$H$18,MATCH(F84,'Appendix 3 Rules'!$A$2:$A$17))))+(IF(W84="",0,INDEX('Appendix 3 Rules'!$I$2:$I$18,MATCH(F84,'Appendix 3 Rules'!$A$2:$A$17))))+(IF(Y84="",0,INDEX('Appendix 3 Rules'!$J$2:$J$18,MATCH(F84,'Appendix 3 Rules'!$A$2:$A$17))))+(IF(AA84="",0,INDEX('Appendix 3 Rules'!$K$2:$K$18,MATCH(F84,'Appendix 3 Rules'!$A$2:$A$17))))+(IF(AC84="",0,INDEX('Appendix 3 Rules'!$L$2:$L$18,MATCH(F84,'Appendix 3 Rules'!$A$2:$A$17))))+(IF(AE84="",0,INDEX('Appendix 3 Rules'!$M$2:$M$18,MATCH(F84,'Appendix 3 Rules'!$A$2:$A$17))))+(IF(AG84="",0,INDEX('Appendix 3 Rules'!$N$2:$N$18,MATCH(F84,'Appendix 3 Rules'!$A$2:$A$17))))+(IF(F84="gc1",VLOOKUP(F84,'Appendix 3 Rules'!A$34:$O75,15)))+(IF(F84="gc2",VLOOKUP(F84,'Appendix 3 Rules'!A$34:$O75,15)))+(IF(F84="gc3",VLOOKUP(F84,'Appendix 3 Rules'!A$34:$O75,15)))+(IF(F84="gr1",VLOOKUP(F84,'Appendix 3 Rules'!A$34:$O75,15)))+(IF(F84="gr2",VLOOKUP(F84,'Appendix 3 Rules'!A$34:$O75,15)))+(IF(F84="gr3",VLOOKUP(F84,'Appendix 3 Rules'!A$34:$O75,15)))+(IF(F84="h1",VLOOKUP(F84,'Appendix 3 Rules'!A$34:$O75,15)))+(IF(F84="h2",VLOOKUP(F84,'Appendix 3 Rules'!A$34:$O75,15)))+(IF(F84="h3",VLOOKUP(F84,'Appendix 3 Rules'!A$34:$O75,15)))+(IF(F84="i1",VLOOKUP(F84,'Appendix 3 Rules'!A$34:$O75,15)))+(IF(F84="i2",VLOOKUP(F84,'Appendix 3 Rules'!A$34:$O75,15)))+(IF(F84="j1",VLOOKUP(F84,'Appendix 3 Rules'!A$34:$O75,15)))+(IF(F84="j2",VLOOKUP(F84,'Appendix 3 Rules'!A$34:$O75,15)))+(IF(F84="k",VLOOKUP(F84,'Appendix 3 Rules'!A$34:$O75,15)))+(IF(F84="l1",VLOOKUP(F84,'Appendix 3 Rules'!A$34:$O75,15)))+(IF(F84="l2",VLOOKUP(F84,'Appendix 3 Rules'!A$34:$O75,15)))+(IF(F84="m1",VLOOKUP(F84,'Appendix 3 Rules'!A$34:$O75,15)))+(IF(F84="m2",VLOOKUP(F84,'Appendix 3 Rules'!A$34:$O75,15)))+(IF(F84="m3",VLOOKUP(F84,'Appendix 3 Rules'!A$34:$O75,15)))+(IF(F84="n",VLOOKUP(F84,'Appendix 3 Rules'!A$34:$O75,15)))+(IF(F84="o",VLOOKUP(F84,'Appendix 3 Rules'!A$34:$O75,15)))+(IF(F84="p",VLOOKUP(F84,'Appendix 3 Rules'!A$34:$O75,15)))+(IF(F84="q",VLOOKUP(F84,'Appendix 3 Rules'!A$34:$O75,15)))+(IF(F84="r",VLOOKUP(F84,'Appendix 3 Rules'!A$34:$O75,15)))+(IF(F84="s",VLOOKUP(F84,'Appendix 3 Rules'!A$34:$O75,15)))+(IF(F84="t",VLOOKUP(F84,'Appendix 3 Rules'!A$34:$O75,15)))+(IF(F84="u",VLOOKUP(F84,'Appendix 3 Rules'!A$34:$O75,15))))))</f>
        <v/>
      </c>
      <c r="I84" s="11"/>
      <c r="J84" s="14"/>
      <c r="K84" s="11"/>
      <c r="L84" s="14"/>
      <c r="M84" s="11"/>
      <c r="N84" s="14"/>
      <c r="O84" s="11"/>
      <c r="P84" s="14"/>
      <c r="Q84" s="11"/>
      <c r="R84" s="14"/>
      <c r="S84" s="76"/>
      <c r="T84" s="14"/>
      <c r="U84" s="11"/>
      <c r="V84" s="14"/>
      <c r="W84" s="11"/>
      <c r="X84" s="14"/>
      <c r="Y84" s="77"/>
      <c r="Z84" s="14"/>
      <c r="AA84" s="77"/>
      <c r="AB84" s="14"/>
      <c r="AC84" s="8"/>
      <c r="AD84" s="13"/>
      <c r="AE84" s="8"/>
      <c r="AF84" s="13"/>
      <c r="AG84" s="8"/>
      <c r="AH84" s="13"/>
      <c r="AI84" s="60"/>
      <c r="AK84" s="13" t="str">
        <f>IF(AND(F84&lt;&gt;"f",M84&lt;&gt;""),VLOOKUP(F84,'Appendix 3 Rules'!$A$1:$O$34,4,FALSE),"")</f>
        <v/>
      </c>
      <c r="AL84" s="13" t="str">
        <f>IF(Q84="","",VLOOKUP(F84,'Appendix 3 Rules'!$A$1:$N$34,6,FALSE))</f>
        <v/>
      </c>
      <c r="AM84" s="13" t="str">
        <f>IF(AND(F84="f",U84&lt;&gt;""),VLOOKUP(F84,'Appendix 3 Rules'!$A$1:$N$34,8,FALSE),"")</f>
        <v/>
      </c>
    </row>
    <row r="85" spans="1:39" ht="18" customHeight="1" x14ac:dyDescent="0.2">
      <c r="B85" s="78"/>
      <c r="C85" s="9"/>
      <c r="D85" s="10"/>
      <c r="E85" s="9"/>
      <c r="F85" s="8"/>
      <c r="G85" s="20" t="str">
        <f>IF(F85="","",SUMPRODUCT(IF(I85="",0,INDEX('Appendix 3 Rules'!$B$2:$B$18,MATCH(F85,'Appendix 3 Rules'!$A$2:$A$17))))+(IF(K85="",0,INDEX('Appendix 3 Rules'!$C$2:$C$18,MATCH(F85,'Appendix 3 Rules'!$A$2:$A$17))))+(IF(M85="",0,INDEX('Appendix 3 Rules'!$D$2:$D$18,MATCH(F85,'Appendix 3 Rules'!$A$2:$A$17))))+(IF(O85="",0,INDEX('Appendix 3 Rules'!$E$2:$E$18,MATCH(F85,'Appendix 3 Rules'!$A$2:$A$17))))+(IF(Q85="",0,INDEX('Appendix 3 Rules'!$F$2:$F$18,MATCH(F85,'Appendix 3 Rules'!$A$2:$A$17))))+(IF(S85="",0,INDEX('Appendix 3 Rules'!$G$2:$G$18,MATCH(F85,'Appendix 3 Rules'!$A$2:$A$17))))+(IF(U85="",0,INDEX('Appendix 3 Rules'!$H$2:$H$18,MATCH(F85,'Appendix 3 Rules'!$A$2:$A$17))))+(IF(W85="",0,INDEX('Appendix 3 Rules'!$I$2:$I$18,MATCH(F85,'Appendix 3 Rules'!$A$2:$A$17))))+(IF(Y85="",0,INDEX('Appendix 3 Rules'!$J$2:$J$18,MATCH(F85,'Appendix 3 Rules'!$A$2:$A$17))))+(IF(AA85="",0,INDEX('Appendix 3 Rules'!$K$2:$K$18,MATCH(F85,'Appendix 3 Rules'!$A$2:$A$17))))+(IF(AC85="",0,INDEX('Appendix 3 Rules'!$L$2:$L$18,MATCH(F85,'Appendix 3 Rules'!$A$2:$A$17))))+(IF(AE85="",0,INDEX('Appendix 3 Rules'!$M$2:$M$18,MATCH(F85,'Appendix 3 Rules'!$A$2:$A$17))))+(IF(AG85="",0,INDEX('Appendix 3 Rules'!$N$2:$N$18,MATCH(F85,'Appendix 3 Rules'!$A$2:$A$17))))+(IF(F85="gc1",VLOOKUP(F85,'Appendix 3 Rules'!A$34:$O76,15)))+(IF(F85="gc2",VLOOKUP(F85,'Appendix 3 Rules'!A$34:$O76,15)))+(IF(F85="gc3",VLOOKUP(F85,'Appendix 3 Rules'!A$34:$O76,15)))+(IF(F85="gr1",VLOOKUP(F85,'Appendix 3 Rules'!A$34:$O76,15)))+(IF(F85="gr2",VLOOKUP(F85,'Appendix 3 Rules'!A$34:$O76,15)))+(IF(F85="gr3",VLOOKUP(F85,'Appendix 3 Rules'!A$34:$O76,15)))+(IF(F85="h1",VLOOKUP(F85,'Appendix 3 Rules'!A$34:$O76,15)))+(IF(F85="h2",VLOOKUP(F85,'Appendix 3 Rules'!A$34:$O76,15)))+(IF(F85="h3",VLOOKUP(F85,'Appendix 3 Rules'!A$34:$O76,15)))+(IF(F85="i1",VLOOKUP(F85,'Appendix 3 Rules'!A$34:$O76,15)))+(IF(F85="i2",VLOOKUP(F85,'Appendix 3 Rules'!A$34:$O76,15)))+(IF(F85="j1",VLOOKUP(F85,'Appendix 3 Rules'!A$34:$O76,15)))+(IF(F85="j2",VLOOKUP(F85,'Appendix 3 Rules'!A$34:$O76,15)))+(IF(F85="k",VLOOKUP(F85,'Appendix 3 Rules'!A$34:$O76,15)))+(IF(F85="l1",VLOOKUP(F85,'Appendix 3 Rules'!A$34:$O76,15)))+(IF(F85="l2",VLOOKUP(F85,'Appendix 3 Rules'!A$34:$O76,15)))+(IF(F85="m1",VLOOKUP(F85,'Appendix 3 Rules'!A$34:$O76,15)))+(IF(F85="m2",VLOOKUP(F85,'Appendix 3 Rules'!A$34:$O76,15)))+(IF(F85="m3",VLOOKUP(F85,'Appendix 3 Rules'!A$34:$O76,15)))+(IF(F85="n",VLOOKUP(F85,'Appendix 3 Rules'!A$34:$O76,15)))+(IF(F85="o",VLOOKUP(F85,'Appendix 3 Rules'!A$34:$O76,15)))+(IF(F85="p",VLOOKUP(F85,'Appendix 3 Rules'!A$34:$O76,15)))+(IF(F85="q",VLOOKUP(F85,'Appendix 3 Rules'!A$34:$O76,15)))+(IF(F85="r",VLOOKUP(F85,'Appendix 3 Rules'!A$34:$O76,15)))+(IF(F85="s",VLOOKUP(F85,'Appendix 3 Rules'!A$34:$O76,15)))+(IF(F85="t",VLOOKUP(F85,'Appendix 3 Rules'!A$34:$O76,15)))+(IF(F85="u",VLOOKUP(F85,'Appendix 3 Rules'!A$34:$O76,15))))</f>
        <v/>
      </c>
      <c r="H85" s="80" t="str">
        <f>IF(F85="","",IF(OR(F85="d",F85="e",F85="gc1",F85="gc2",F85="gc3",F85="gr1",F85="gr2",F85="gr3",F85="h1",F85="h2",F85="h3",F85="i1",F85="i2",F85="j1",F85="j2",F85="k",F85="l1",F85="l2",F85="m1",F85="m2",F85="m3",F85="n",F85="o",F85="p",F85="q",F85="r",F85="s",F85="t",F85="u",F85="f"),MIN(G85,VLOOKUP(F85,'Appx 3 (Mass) Rules'!$A$1:$D$150,4,0)),MIN(G85,VLOOKUP(F85,'Appx 3 (Mass) Rules'!$A$1:$D$150,4,0),SUMPRODUCT(IF(I85="",0,INDEX('Appendix 3 Rules'!$B$2:$B$18,MATCH(F85,'Appendix 3 Rules'!$A$2:$A$17))))+(IF(K85="",0,INDEX('Appendix 3 Rules'!$C$2:$C$18,MATCH(F85,'Appendix 3 Rules'!$A$2:$A$17))))+(IF(M85="",0,INDEX('Appendix 3 Rules'!$D$2:$D$18,MATCH(F85,'Appendix 3 Rules'!$A$2:$A$17))))+(IF(O85="",0,INDEX('Appendix 3 Rules'!$E$2:$E$18,MATCH(F85,'Appendix 3 Rules'!$A$2:$A$17))))+(IF(Q85="",0,INDEX('Appendix 3 Rules'!$F$2:$F$18,MATCH(F85,'Appendix 3 Rules'!$A$2:$A$17))))+(IF(S85="",0,INDEX('Appendix 3 Rules'!$G$2:$G$18,MATCH(F85,'Appendix 3 Rules'!$A$2:$A$17))))+(IF(U85="",0,INDEX('Appendix 3 Rules'!$H$2:$H$18,MATCH(F85,'Appendix 3 Rules'!$A$2:$A$17))))+(IF(W85="",0,INDEX('Appendix 3 Rules'!$I$2:$I$18,MATCH(F85,'Appendix 3 Rules'!$A$2:$A$17))))+(IF(Y85="",0,INDEX('Appendix 3 Rules'!$J$2:$J$18,MATCH(F85,'Appendix 3 Rules'!$A$2:$A$17))))+(IF(AA85="",0,INDEX('Appendix 3 Rules'!$K$2:$K$18,MATCH(F85,'Appendix 3 Rules'!$A$2:$A$17))))+(IF(AC85="",0,INDEX('Appendix 3 Rules'!$L$2:$L$18,MATCH(F85,'Appendix 3 Rules'!$A$2:$A$17))))+(IF(AE85="",0,INDEX('Appendix 3 Rules'!$M$2:$M$18,MATCH(F85,'Appendix 3 Rules'!$A$2:$A$17))))+(IF(AG85="",0,INDEX('Appendix 3 Rules'!$N$2:$N$18,MATCH(F85,'Appendix 3 Rules'!$A$2:$A$17))))+(IF(F85="gc1",VLOOKUP(F85,'Appendix 3 Rules'!A$34:$O76,15)))+(IF(F85="gc2",VLOOKUP(F85,'Appendix 3 Rules'!A$34:$O76,15)))+(IF(F85="gc3",VLOOKUP(F85,'Appendix 3 Rules'!A$34:$O76,15)))+(IF(F85="gr1",VLOOKUP(F85,'Appendix 3 Rules'!A$34:$O76,15)))+(IF(F85="gr2",VLOOKUP(F85,'Appendix 3 Rules'!A$34:$O76,15)))+(IF(F85="gr3",VLOOKUP(F85,'Appendix 3 Rules'!A$34:$O76,15)))+(IF(F85="h1",VLOOKUP(F85,'Appendix 3 Rules'!A$34:$O76,15)))+(IF(F85="h2",VLOOKUP(F85,'Appendix 3 Rules'!A$34:$O76,15)))+(IF(F85="h3",VLOOKUP(F85,'Appendix 3 Rules'!A$34:$O76,15)))+(IF(F85="i1",VLOOKUP(F85,'Appendix 3 Rules'!A$34:$O76,15)))+(IF(F85="i2",VLOOKUP(F85,'Appendix 3 Rules'!A$34:$O76,15)))+(IF(F85="j1",VLOOKUP(F85,'Appendix 3 Rules'!A$34:$O76,15)))+(IF(F85="j2",VLOOKUP(F85,'Appendix 3 Rules'!A$34:$O76,15)))+(IF(F85="k",VLOOKUP(F85,'Appendix 3 Rules'!A$34:$O76,15)))+(IF(F85="l1",VLOOKUP(F85,'Appendix 3 Rules'!A$34:$O76,15)))+(IF(F85="l2",VLOOKUP(F85,'Appendix 3 Rules'!A$34:$O76,15)))+(IF(F85="m1",VLOOKUP(F85,'Appendix 3 Rules'!A$34:$O76,15)))+(IF(F85="m2",VLOOKUP(F85,'Appendix 3 Rules'!A$34:$O76,15)))+(IF(F85="m3",VLOOKUP(F85,'Appendix 3 Rules'!A$34:$O76,15)))+(IF(F85="n",VLOOKUP(F85,'Appendix 3 Rules'!A$34:$O76,15)))+(IF(F85="o",VLOOKUP(F85,'Appendix 3 Rules'!A$34:$O76,15)))+(IF(F85="p",VLOOKUP(F85,'Appendix 3 Rules'!A$34:$O76,15)))+(IF(F85="q",VLOOKUP(F85,'Appendix 3 Rules'!A$34:$O76,15)))+(IF(F85="r",VLOOKUP(F85,'Appendix 3 Rules'!A$34:$O76,15)))+(IF(F85="s",VLOOKUP(F85,'Appendix 3 Rules'!A$34:$O76,15)))+(IF(F85="t",VLOOKUP(F85,'Appendix 3 Rules'!A$34:$O76,15)))+(IF(F85="u",VLOOKUP(F85,'Appendix 3 Rules'!A$34:$O76,15))))))</f>
        <v/>
      </c>
      <c r="I85" s="12"/>
      <c r="J85" s="13"/>
      <c r="K85" s="12"/>
      <c r="L85" s="13"/>
      <c r="M85" s="12"/>
      <c r="N85" s="13"/>
      <c r="O85" s="12"/>
      <c r="P85" s="13"/>
      <c r="Q85" s="12"/>
      <c r="R85" s="13"/>
      <c r="S85" s="12"/>
      <c r="T85" s="13"/>
      <c r="U85" s="12"/>
      <c r="V85" s="13"/>
      <c r="W85" s="12"/>
      <c r="X85" s="13"/>
      <c r="Y85" s="12"/>
      <c r="Z85" s="13"/>
      <c r="AA85" s="12"/>
      <c r="AB85" s="13"/>
      <c r="AC85" s="8"/>
      <c r="AD85" s="13"/>
      <c r="AE85" s="8"/>
      <c r="AF85" s="13"/>
      <c r="AG85" s="8"/>
      <c r="AH85" s="13"/>
      <c r="AI85" s="60"/>
      <c r="AK85" s="13" t="str">
        <f>IF(AND(F85&lt;&gt;"f",M85&lt;&gt;""),VLOOKUP(F85,'Appendix 3 Rules'!$A$1:$O$34,4,FALSE),"")</f>
        <v/>
      </c>
      <c r="AL85" s="13" t="str">
        <f>IF(Q85="","",VLOOKUP(F85,'Appendix 3 Rules'!$A$1:$N$34,6,FALSE))</f>
        <v/>
      </c>
      <c r="AM85" s="13" t="str">
        <f>IF(AND(F85="f",U85&lt;&gt;""),VLOOKUP(F85,'Appendix 3 Rules'!$A$1:$N$34,8,FALSE),"")</f>
        <v/>
      </c>
    </row>
    <row r="86" spans="1:39" ht="18" customHeight="1" x14ac:dyDescent="0.2">
      <c r="B86" s="78"/>
      <c r="C86" s="9"/>
      <c r="D86" s="10"/>
      <c r="E86" s="9"/>
      <c r="F86" s="8"/>
      <c r="G86" s="20" t="str">
        <f>IF(F86="","",SUMPRODUCT(IF(I86="",0,INDEX('Appendix 3 Rules'!$B$2:$B$18,MATCH(F86,'Appendix 3 Rules'!$A$2:$A$17))))+(IF(K86="",0,INDEX('Appendix 3 Rules'!$C$2:$C$18,MATCH(F86,'Appendix 3 Rules'!$A$2:$A$17))))+(IF(M86="",0,INDEX('Appendix 3 Rules'!$D$2:$D$18,MATCH(F86,'Appendix 3 Rules'!$A$2:$A$17))))+(IF(O86="",0,INDEX('Appendix 3 Rules'!$E$2:$E$18,MATCH(F86,'Appendix 3 Rules'!$A$2:$A$17))))+(IF(Q86="",0,INDEX('Appendix 3 Rules'!$F$2:$F$18,MATCH(F86,'Appendix 3 Rules'!$A$2:$A$17))))+(IF(S86="",0,INDEX('Appendix 3 Rules'!$G$2:$G$18,MATCH(F86,'Appendix 3 Rules'!$A$2:$A$17))))+(IF(U86="",0,INDEX('Appendix 3 Rules'!$H$2:$H$18,MATCH(F86,'Appendix 3 Rules'!$A$2:$A$17))))+(IF(W86="",0,INDEX('Appendix 3 Rules'!$I$2:$I$18,MATCH(F86,'Appendix 3 Rules'!$A$2:$A$17))))+(IF(Y86="",0,INDEX('Appendix 3 Rules'!$J$2:$J$18,MATCH(F86,'Appendix 3 Rules'!$A$2:$A$17))))+(IF(AA86="",0,INDEX('Appendix 3 Rules'!$K$2:$K$18,MATCH(F86,'Appendix 3 Rules'!$A$2:$A$17))))+(IF(AC86="",0,INDEX('Appendix 3 Rules'!$L$2:$L$18,MATCH(F86,'Appendix 3 Rules'!$A$2:$A$17))))+(IF(AE86="",0,INDEX('Appendix 3 Rules'!$M$2:$M$18,MATCH(F86,'Appendix 3 Rules'!$A$2:$A$17))))+(IF(AG86="",0,INDEX('Appendix 3 Rules'!$N$2:$N$18,MATCH(F86,'Appendix 3 Rules'!$A$2:$A$17))))+(IF(F86="gc1",VLOOKUP(F86,'Appendix 3 Rules'!A$34:$O77,15)))+(IF(F86="gc2",VLOOKUP(F86,'Appendix 3 Rules'!A$34:$O77,15)))+(IF(F86="gc3",VLOOKUP(F86,'Appendix 3 Rules'!A$34:$O77,15)))+(IF(F86="gr1",VLOOKUP(F86,'Appendix 3 Rules'!A$34:$O77,15)))+(IF(F86="gr2",VLOOKUP(F86,'Appendix 3 Rules'!A$34:$O77,15)))+(IF(F86="gr3",VLOOKUP(F86,'Appendix 3 Rules'!A$34:$O77,15)))+(IF(F86="h1",VLOOKUP(F86,'Appendix 3 Rules'!A$34:$O77,15)))+(IF(F86="h2",VLOOKUP(F86,'Appendix 3 Rules'!A$34:$O77,15)))+(IF(F86="h3",VLOOKUP(F86,'Appendix 3 Rules'!A$34:$O77,15)))+(IF(F86="i1",VLOOKUP(F86,'Appendix 3 Rules'!A$34:$O77,15)))+(IF(F86="i2",VLOOKUP(F86,'Appendix 3 Rules'!A$34:$O77,15)))+(IF(F86="j1",VLOOKUP(F86,'Appendix 3 Rules'!A$34:$O77,15)))+(IF(F86="j2",VLOOKUP(F86,'Appendix 3 Rules'!A$34:$O77,15)))+(IF(F86="k",VLOOKUP(F86,'Appendix 3 Rules'!A$34:$O77,15)))+(IF(F86="l1",VLOOKUP(F86,'Appendix 3 Rules'!A$34:$O77,15)))+(IF(F86="l2",VLOOKUP(F86,'Appendix 3 Rules'!A$34:$O77,15)))+(IF(F86="m1",VLOOKUP(F86,'Appendix 3 Rules'!A$34:$O77,15)))+(IF(F86="m2",VLOOKUP(F86,'Appendix 3 Rules'!A$34:$O77,15)))+(IF(F86="m3",VLOOKUP(F86,'Appendix 3 Rules'!A$34:$O77,15)))+(IF(F86="n",VLOOKUP(F86,'Appendix 3 Rules'!A$34:$O77,15)))+(IF(F86="o",VLOOKUP(F86,'Appendix 3 Rules'!A$34:$O77,15)))+(IF(F86="p",VLOOKUP(F86,'Appendix 3 Rules'!A$34:$O77,15)))+(IF(F86="q",VLOOKUP(F86,'Appendix 3 Rules'!A$34:$O77,15)))+(IF(F86="r",VLOOKUP(F86,'Appendix 3 Rules'!A$34:$O77,15)))+(IF(F86="s",VLOOKUP(F86,'Appendix 3 Rules'!A$34:$O77,15)))+(IF(F86="t",VLOOKUP(F86,'Appendix 3 Rules'!A$34:$O77,15)))+(IF(F86="u",VLOOKUP(F86,'Appendix 3 Rules'!A$34:$O77,15))))</f>
        <v/>
      </c>
      <c r="H86" s="80" t="str">
        <f>IF(F86="","",IF(OR(F86="d",F86="e",F86="gc1",F86="gc2",F86="gc3",F86="gr1",F86="gr2",F86="gr3",F86="h1",F86="h2",F86="h3",F86="i1",F86="i2",F86="j1",F86="j2",F86="k",F86="l1",F86="l2",F86="m1",F86="m2",F86="m3",F86="n",F86="o",F86="p",F86="q",F86="r",F86="s",F86="t",F86="u",F86="f"),MIN(G86,VLOOKUP(F86,'Appx 3 (Mass) Rules'!$A$1:$D$150,4,0)),MIN(G86,VLOOKUP(F86,'Appx 3 (Mass) Rules'!$A$1:$D$150,4,0),SUMPRODUCT(IF(I86="",0,INDEX('Appendix 3 Rules'!$B$2:$B$18,MATCH(F86,'Appendix 3 Rules'!$A$2:$A$17))))+(IF(K86="",0,INDEX('Appendix 3 Rules'!$C$2:$C$18,MATCH(F86,'Appendix 3 Rules'!$A$2:$A$17))))+(IF(M86="",0,INDEX('Appendix 3 Rules'!$D$2:$D$18,MATCH(F86,'Appendix 3 Rules'!$A$2:$A$17))))+(IF(O86="",0,INDEX('Appendix 3 Rules'!$E$2:$E$18,MATCH(F86,'Appendix 3 Rules'!$A$2:$A$17))))+(IF(Q86="",0,INDEX('Appendix 3 Rules'!$F$2:$F$18,MATCH(F86,'Appendix 3 Rules'!$A$2:$A$17))))+(IF(S86="",0,INDEX('Appendix 3 Rules'!$G$2:$G$18,MATCH(F86,'Appendix 3 Rules'!$A$2:$A$17))))+(IF(U86="",0,INDEX('Appendix 3 Rules'!$H$2:$H$18,MATCH(F86,'Appendix 3 Rules'!$A$2:$A$17))))+(IF(W86="",0,INDEX('Appendix 3 Rules'!$I$2:$I$18,MATCH(F86,'Appendix 3 Rules'!$A$2:$A$17))))+(IF(Y86="",0,INDEX('Appendix 3 Rules'!$J$2:$J$18,MATCH(F86,'Appendix 3 Rules'!$A$2:$A$17))))+(IF(AA86="",0,INDEX('Appendix 3 Rules'!$K$2:$K$18,MATCH(F86,'Appendix 3 Rules'!$A$2:$A$17))))+(IF(AC86="",0,INDEX('Appendix 3 Rules'!$L$2:$L$18,MATCH(F86,'Appendix 3 Rules'!$A$2:$A$17))))+(IF(AE86="",0,INDEX('Appendix 3 Rules'!$M$2:$M$18,MATCH(F86,'Appendix 3 Rules'!$A$2:$A$17))))+(IF(AG86="",0,INDEX('Appendix 3 Rules'!$N$2:$N$18,MATCH(F86,'Appendix 3 Rules'!$A$2:$A$17))))+(IF(F86="gc1",VLOOKUP(F86,'Appendix 3 Rules'!A$34:$O77,15)))+(IF(F86="gc2",VLOOKUP(F86,'Appendix 3 Rules'!A$34:$O77,15)))+(IF(F86="gc3",VLOOKUP(F86,'Appendix 3 Rules'!A$34:$O77,15)))+(IF(F86="gr1",VLOOKUP(F86,'Appendix 3 Rules'!A$34:$O77,15)))+(IF(F86="gr2",VLOOKUP(F86,'Appendix 3 Rules'!A$34:$O77,15)))+(IF(F86="gr3",VLOOKUP(F86,'Appendix 3 Rules'!A$34:$O77,15)))+(IF(F86="h1",VLOOKUP(F86,'Appendix 3 Rules'!A$34:$O77,15)))+(IF(F86="h2",VLOOKUP(F86,'Appendix 3 Rules'!A$34:$O77,15)))+(IF(F86="h3",VLOOKUP(F86,'Appendix 3 Rules'!A$34:$O77,15)))+(IF(F86="i1",VLOOKUP(F86,'Appendix 3 Rules'!A$34:$O77,15)))+(IF(F86="i2",VLOOKUP(F86,'Appendix 3 Rules'!A$34:$O77,15)))+(IF(F86="j1",VLOOKUP(F86,'Appendix 3 Rules'!A$34:$O77,15)))+(IF(F86="j2",VLOOKUP(F86,'Appendix 3 Rules'!A$34:$O77,15)))+(IF(F86="k",VLOOKUP(F86,'Appendix 3 Rules'!A$34:$O77,15)))+(IF(F86="l1",VLOOKUP(F86,'Appendix 3 Rules'!A$34:$O77,15)))+(IF(F86="l2",VLOOKUP(F86,'Appendix 3 Rules'!A$34:$O77,15)))+(IF(F86="m1",VLOOKUP(F86,'Appendix 3 Rules'!A$34:$O77,15)))+(IF(F86="m2",VLOOKUP(F86,'Appendix 3 Rules'!A$34:$O77,15)))+(IF(F86="m3",VLOOKUP(F86,'Appendix 3 Rules'!A$34:$O77,15)))+(IF(F86="n",VLOOKUP(F86,'Appendix 3 Rules'!A$34:$O77,15)))+(IF(F86="o",VLOOKUP(F86,'Appendix 3 Rules'!A$34:$O77,15)))+(IF(F86="p",VLOOKUP(F86,'Appendix 3 Rules'!A$34:$O77,15)))+(IF(F86="q",VLOOKUP(F86,'Appendix 3 Rules'!A$34:$O77,15)))+(IF(F86="r",VLOOKUP(F86,'Appendix 3 Rules'!A$34:$O77,15)))+(IF(F86="s",VLOOKUP(F86,'Appendix 3 Rules'!A$34:$O77,15)))+(IF(F86="t",VLOOKUP(F86,'Appendix 3 Rules'!A$34:$O77,15)))+(IF(F86="u",VLOOKUP(F86,'Appendix 3 Rules'!A$34:$O77,15))))))</f>
        <v/>
      </c>
      <c r="I86" s="11"/>
      <c r="J86" s="14"/>
      <c r="K86" s="11"/>
      <c r="L86" s="14"/>
      <c r="M86" s="11"/>
      <c r="N86" s="14"/>
      <c r="O86" s="11"/>
      <c r="P86" s="14"/>
      <c r="Q86" s="11"/>
      <c r="R86" s="14"/>
      <c r="S86" s="76"/>
      <c r="T86" s="14"/>
      <c r="U86" s="11"/>
      <c r="V86" s="14"/>
      <c r="W86" s="11"/>
      <c r="X86" s="14"/>
      <c r="Y86" s="77"/>
      <c r="Z86" s="14"/>
      <c r="AA86" s="77"/>
      <c r="AB86" s="14"/>
      <c r="AC86" s="8"/>
      <c r="AD86" s="13"/>
      <c r="AE86" s="8"/>
      <c r="AF86" s="13"/>
      <c r="AG86" s="8"/>
      <c r="AH86" s="13"/>
      <c r="AI86" s="60"/>
      <c r="AK86" s="13" t="str">
        <f>IF(AND(F86&lt;&gt;"f",M86&lt;&gt;""),VLOOKUP(F86,'Appendix 3 Rules'!$A$1:$O$34,4,FALSE),"")</f>
        <v/>
      </c>
      <c r="AL86" s="13" t="str">
        <f>IF(Q86="","",VLOOKUP(F86,'Appendix 3 Rules'!$A$1:$N$34,6,FALSE))</f>
        <v/>
      </c>
      <c r="AM86" s="13" t="str">
        <f>IF(AND(F86="f",U86&lt;&gt;""),VLOOKUP(F86,'Appendix 3 Rules'!$A$1:$N$34,8,FALSE),"")</f>
        <v/>
      </c>
    </row>
    <row r="87" spans="1:39" ht="18" customHeight="1" x14ac:dyDescent="0.2">
      <c r="B87" s="78"/>
      <c r="C87" s="9"/>
      <c r="D87" s="10"/>
      <c r="E87" s="9"/>
      <c r="F87" s="8"/>
      <c r="G87" s="20" t="str">
        <f>IF(F87="","",SUMPRODUCT(IF(I87="",0,INDEX('Appendix 3 Rules'!$B$2:$B$18,MATCH(F87,'Appendix 3 Rules'!$A$2:$A$17))))+(IF(K87="",0,INDEX('Appendix 3 Rules'!$C$2:$C$18,MATCH(F87,'Appendix 3 Rules'!$A$2:$A$17))))+(IF(M87="",0,INDEX('Appendix 3 Rules'!$D$2:$D$18,MATCH(F87,'Appendix 3 Rules'!$A$2:$A$17))))+(IF(O87="",0,INDEX('Appendix 3 Rules'!$E$2:$E$18,MATCH(F87,'Appendix 3 Rules'!$A$2:$A$17))))+(IF(Q87="",0,INDEX('Appendix 3 Rules'!$F$2:$F$18,MATCH(F87,'Appendix 3 Rules'!$A$2:$A$17))))+(IF(S87="",0,INDEX('Appendix 3 Rules'!$G$2:$G$18,MATCH(F87,'Appendix 3 Rules'!$A$2:$A$17))))+(IF(U87="",0,INDEX('Appendix 3 Rules'!$H$2:$H$18,MATCH(F87,'Appendix 3 Rules'!$A$2:$A$17))))+(IF(W87="",0,INDEX('Appendix 3 Rules'!$I$2:$I$18,MATCH(F87,'Appendix 3 Rules'!$A$2:$A$17))))+(IF(Y87="",0,INDEX('Appendix 3 Rules'!$J$2:$J$18,MATCH(F87,'Appendix 3 Rules'!$A$2:$A$17))))+(IF(AA87="",0,INDEX('Appendix 3 Rules'!$K$2:$K$18,MATCH(F87,'Appendix 3 Rules'!$A$2:$A$17))))+(IF(AC87="",0,INDEX('Appendix 3 Rules'!$L$2:$L$18,MATCH(F87,'Appendix 3 Rules'!$A$2:$A$17))))+(IF(AE87="",0,INDEX('Appendix 3 Rules'!$M$2:$M$18,MATCH(F87,'Appendix 3 Rules'!$A$2:$A$17))))+(IF(AG87="",0,INDEX('Appendix 3 Rules'!$N$2:$N$18,MATCH(F87,'Appendix 3 Rules'!$A$2:$A$17))))+(IF(F87="gc1",VLOOKUP(F87,'Appendix 3 Rules'!A$34:$O78,15)))+(IF(F87="gc2",VLOOKUP(F87,'Appendix 3 Rules'!A$34:$O78,15)))+(IF(F87="gc3",VLOOKUP(F87,'Appendix 3 Rules'!A$34:$O78,15)))+(IF(F87="gr1",VLOOKUP(F87,'Appendix 3 Rules'!A$34:$O78,15)))+(IF(F87="gr2",VLOOKUP(F87,'Appendix 3 Rules'!A$34:$O78,15)))+(IF(F87="gr3",VLOOKUP(F87,'Appendix 3 Rules'!A$34:$O78,15)))+(IF(F87="h1",VLOOKUP(F87,'Appendix 3 Rules'!A$34:$O78,15)))+(IF(F87="h2",VLOOKUP(F87,'Appendix 3 Rules'!A$34:$O78,15)))+(IF(F87="h3",VLOOKUP(F87,'Appendix 3 Rules'!A$34:$O78,15)))+(IF(F87="i1",VLOOKUP(F87,'Appendix 3 Rules'!A$34:$O78,15)))+(IF(F87="i2",VLOOKUP(F87,'Appendix 3 Rules'!A$34:$O78,15)))+(IF(F87="j1",VLOOKUP(F87,'Appendix 3 Rules'!A$34:$O78,15)))+(IF(F87="j2",VLOOKUP(F87,'Appendix 3 Rules'!A$34:$O78,15)))+(IF(F87="k",VLOOKUP(F87,'Appendix 3 Rules'!A$34:$O78,15)))+(IF(F87="l1",VLOOKUP(F87,'Appendix 3 Rules'!A$34:$O78,15)))+(IF(F87="l2",VLOOKUP(F87,'Appendix 3 Rules'!A$34:$O78,15)))+(IF(F87="m1",VLOOKUP(F87,'Appendix 3 Rules'!A$34:$O78,15)))+(IF(F87="m2",VLOOKUP(F87,'Appendix 3 Rules'!A$34:$O78,15)))+(IF(F87="m3",VLOOKUP(F87,'Appendix 3 Rules'!A$34:$O78,15)))+(IF(F87="n",VLOOKUP(F87,'Appendix 3 Rules'!A$34:$O78,15)))+(IF(F87="o",VLOOKUP(F87,'Appendix 3 Rules'!A$34:$O78,15)))+(IF(F87="p",VLOOKUP(F87,'Appendix 3 Rules'!A$34:$O78,15)))+(IF(F87="q",VLOOKUP(F87,'Appendix 3 Rules'!A$34:$O78,15)))+(IF(F87="r",VLOOKUP(F87,'Appendix 3 Rules'!A$34:$O78,15)))+(IF(F87="s",VLOOKUP(F87,'Appendix 3 Rules'!A$34:$O78,15)))+(IF(F87="t",VLOOKUP(F87,'Appendix 3 Rules'!A$34:$O78,15)))+(IF(F87="u",VLOOKUP(F87,'Appendix 3 Rules'!A$34:$O78,15))))</f>
        <v/>
      </c>
      <c r="H87" s="80" t="str">
        <f>IF(F87="","",IF(OR(F87="d",F87="e",F87="gc1",F87="gc2",F87="gc3",F87="gr1",F87="gr2",F87="gr3",F87="h1",F87="h2",F87="h3",F87="i1",F87="i2",F87="j1",F87="j2",F87="k",F87="l1",F87="l2",F87="m1",F87="m2",F87="m3",F87="n",F87="o",F87="p",F87="q",F87="r",F87="s",F87="t",F87="u",F87="f"),MIN(G87,VLOOKUP(F87,'Appx 3 (Mass) Rules'!$A$1:$D$150,4,0)),MIN(G87,VLOOKUP(F87,'Appx 3 (Mass) Rules'!$A$1:$D$150,4,0),SUMPRODUCT(IF(I87="",0,INDEX('Appendix 3 Rules'!$B$2:$B$18,MATCH(F87,'Appendix 3 Rules'!$A$2:$A$17))))+(IF(K87="",0,INDEX('Appendix 3 Rules'!$C$2:$C$18,MATCH(F87,'Appendix 3 Rules'!$A$2:$A$17))))+(IF(M87="",0,INDEX('Appendix 3 Rules'!$D$2:$D$18,MATCH(F87,'Appendix 3 Rules'!$A$2:$A$17))))+(IF(O87="",0,INDEX('Appendix 3 Rules'!$E$2:$E$18,MATCH(F87,'Appendix 3 Rules'!$A$2:$A$17))))+(IF(Q87="",0,INDEX('Appendix 3 Rules'!$F$2:$F$18,MATCH(F87,'Appendix 3 Rules'!$A$2:$A$17))))+(IF(S87="",0,INDEX('Appendix 3 Rules'!$G$2:$G$18,MATCH(F87,'Appendix 3 Rules'!$A$2:$A$17))))+(IF(U87="",0,INDEX('Appendix 3 Rules'!$H$2:$H$18,MATCH(F87,'Appendix 3 Rules'!$A$2:$A$17))))+(IF(W87="",0,INDEX('Appendix 3 Rules'!$I$2:$I$18,MATCH(F87,'Appendix 3 Rules'!$A$2:$A$17))))+(IF(Y87="",0,INDEX('Appendix 3 Rules'!$J$2:$J$18,MATCH(F87,'Appendix 3 Rules'!$A$2:$A$17))))+(IF(AA87="",0,INDEX('Appendix 3 Rules'!$K$2:$K$18,MATCH(F87,'Appendix 3 Rules'!$A$2:$A$17))))+(IF(AC87="",0,INDEX('Appendix 3 Rules'!$L$2:$L$18,MATCH(F87,'Appendix 3 Rules'!$A$2:$A$17))))+(IF(AE87="",0,INDEX('Appendix 3 Rules'!$M$2:$M$18,MATCH(F87,'Appendix 3 Rules'!$A$2:$A$17))))+(IF(AG87="",0,INDEX('Appendix 3 Rules'!$N$2:$N$18,MATCH(F87,'Appendix 3 Rules'!$A$2:$A$17))))+(IF(F87="gc1",VLOOKUP(F87,'Appendix 3 Rules'!A$34:$O78,15)))+(IF(F87="gc2",VLOOKUP(F87,'Appendix 3 Rules'!A$34:$O78,15)))+(IF(F87="gc3",VLOOKUP(F87,'Appendix 3 Rules'!A$34:$O78,15)))+(IF(F87="gr1",VLOOKUP(F87,'Appendix 3 Rules'!A$34:$O78,15)))+(IF(F87="gr2",VLOOKUP(F87,'Appendix 3 Rules'!A$34:$O78,15)))+(IF(F87="gr3",VLOOKUP(F87,'Appendix 3 Rules'!A$34:$O78,15)))+(IF(F87="h1",VLOOKUP(F87,'Appendix 3 Rules'!A$34:$O78,15)))+(IF(F87="h2",VLOOKUP(F87,'Appendix 3 Rules'!A$34:$O78,15)))+(IF(F87="h3",VLOOKUP(F87,'Appendix 3 Rules'!A$34:$O78,15)))+(IF(F87="i1",VLOOKUP(F87,'Appendix 3 Rules'!A$34:$O78,15)))+(IF(F87="i2",VLOOKUP(F87,'Appendix 3 Rules'!A$34:$O78,15)))+(IF(F87="j1",VLOOKUP(F87,'Appendix 3 Rules'!A$34:$O78,15)))+(IF(F87="j2",VLOOKUP(F87,'Appendix 3 Rules'!A$34:$O78,15)))+(IF(F87="k",VLOOKUP(F87,'Appendix 3 Rules'!A$34:$O78,15)))+(IF(F87="l1",VLOOKUP(F87,'Appendix 3 Rules'!A$34:$O78,15)))+(IF(F87="l2",VLOOKUP(F87,'Appendix 3 Rules'!A$34:$O78,15)))+(IF(F87="m1",VLOOKUP(F87,'Appendix 3 Rules'!A$34:$O78,15)))+(IF(F87="m2",VLOOKUP(F87,'Appendix 3 Rules'!A$34:$O78,15)))+(IF(F87="m3",VLOOKUP(F87,'Appendix 3 Rules'!A$34:$O78,15)))+(IF(F87="n",VLOOKUP(F87,'Appendix 3 Rules'!A$34:$O78,15)))+(IF(F87="o",VLOOKUP(F87,'Appendix 3 Rules'!A$34:$O78,15)))+(IF(F87="p",VLOOKUP(F87,'Appendix 3 Rules'!A$34:$O78,15)))+(IF(F87="q",VLOOKUP(F87,'Appendix 3 Rules'!A$34:$O78,15)))+(IF(F87="r",VLOOKUP(F87,'Appendix 3 Rules'!A$34:$O78,15)))+(IF(F87="s",VLOOKUP(F87,'Appendix 3 Rules'!A$34:$O78,15)))+(IF(F87="t",VLOOKUP(F87,'Appendix 3 Rules'!A$34:$O78,15)))+(IF(F87="u",VLOOKUP(F87,'Appendix 3 Rules'!A$34:$O78,15))))))</f>
        <v/>
      </c>
      <c r="I87" s="12"/>
      <c r="J87" s="13"/>
      <c r="K87" s="12"/>
      <c r="L87" s="13"/>
      <c r="M87" s="12"/>
      <c r="N87" s="13"/>
      <c r="O87" s="12"/>
      <c r="P87" s="13"/>
      <c r="Q87" s="12"/>
      <c r="R87" s="13"/>
      <c r="S87" s="12"/>
      <c r="T87" s="13"/>
      <c r="U87" s="12"/>
      <c r="V87" s="13"/>
      <c r="W87" s="12"/>
      <c r="X87" s="13"/>
      <c r="Y87" s="12"/>
      <c r="Z87" s="13"/>
      <c r="AA87" s="12"/>
      <c r="AB87" s="13"/>
      <c r="AC87" s="8"/>
      <c r="AD87" s="13"/>
      <c r="AE87" s="8"/>
      <c r="AF87" s="13"/>
      <c r="AG87" s="8"/>
      <c r="AH87" s="13"/>
      <c r="AI87" s="60"/>
      <c r="AK87" s="13" t="str">
        <f>IF(AND(F87&lt;&gt;"f",M87&lt;&gt;""),VLOOKUP(F87,'Appendix 3 Rules'!$A$1:$O$34,4,FALSE),"")</f>
        <v/>
      </c>
      <c r="AL87" s="13" t="str">
        <f>IF(Q87="","",VLOOKUP(F87,'Appendix 3 Rules'!$A$1:$N$34,6,FALSE))</f>
        <v/>
      </c>
      <c r="AM87" s="13" t="str">
        <f>IF(AND(F87="f",U87&lt;&gt;""),VLOOKUP(F87,'Appendix 3 Rules'!$A$1:$N$34,8,FALSE),"")</f>
        <v/>
      </c>
    </row>
    <row r="88" spans="1:39" ht="18" customHeight="1" x14ac:dyDescent="0.2">
      <c r="B88" s="78"/>
      <c r="C88" s="9"/>
      <c r="D88" s="10"/>
      <c r="E88" s="9"/>
      <c r="F88" s="8"/>
      <c r="G88" s="20" t="str">
        <f>IF(F88="","",SUMPRODUCT(IF(I88="",0,INDEX('Appendix 3 Rules'!$B$2:$B$18,MATCH(F88,'Appendix 3 Rules'!$A$2:$A$17))))+(IF(K88="",0,INDEX('Appendix 3 Rules'!$C$2:$C$18,MATCH(F88,'Appendix 3 Rules'!$A$2:$A$17))))+(IF(M88="",0,INDEX('Appendix 3 Rules'!$D$2:$D$18,MATCH(F88,'Appendix 3 Rules'!$A$2:$A$17))))+(IF(O88="",0,INDEX('Appendix 3 Rules'!$E$2:$E$18,MATCH(F88,'Appendix 3 Rules'!$A$2:$A$17))))+(IF(Q88="",0,INDEX('Appendix 3 Rules'!$F$2:$F$18,MATCH(F88,'Appendix 3 Rules'!$A$2:$A$17))))+(IF(S88="",0,INDEX('Appendix 3 Rules'!$G$2:$G$18,MATCH(F88,'Appendix 3 Rules'!$A$2:$A$17))))+(IF(U88="",0,INDEX('Appendix 3 Rules'!$H$2:$H$18,MATCH(F88,'Appendix 3 Rules'!$A$2:$A$17))))+(IF(W88="",0,INDEX('Appendix 3 Rules'!$I$2:$I$18,MATCH(F88,'Appendix 3 Rules'!$A$2:$A$17))))+(IF(Y88="",0,INDEX('Appendix 3 Rules'!$J$2:$J$18,MATCH(F88,'Appendix 3 Rules'!$A$2:$A$17))))+(IF(AA88="",0,INDEX('Appendix 3 Rules'!$K$2:$K$18,MATCH(F88,'Appendix 3 Rules'!$A$2:$A$17))))+(IF(AC88="",0,INDEX('Appendix 3 Rules'!$L$2:$L$18,MATCH(F88,'Appendix 3 Rules'!$A$2:$A$17))))+(IF(AE88="",0,INDEX('Appendix 3 Rules'!$M$2:$M$18,MATCH(F88,'Appendix 3 Rules'!$A$2:$A$17))))+(IF(AG88="",0,INDEX('Appendix 3 Rules'!$N$2:$N$18,MATCH(F88,'Appendix 3 Rules'!$A$2:$A$17))))+(IF(F88="gc1",VLOOKUP(F88,'Appendix 3 Rules'!A$34:$O79,15)))+(IF(F88="gc2",VLOOKUP(F88,'Appendix 3 Rules'!A$34:$O79,15)))+(IF(F88="gc3",VLOOKUP(F88,'Appendix 3 Rules'!A$34:$O79,15)))+(IF(F88="gr1",VLOOKUP(F88,'Appendix 3 Rules'!A$34:$O79,15)))+(IF(F88="gr2",VLOOKUP(F88,'Appendix 3 Rules'!A$34:$O79,15)))+(IF(F88="gr3",VLOOKUP(F88,'Appendix 3 Rules'!A$34:$O79,15)))+(IF(F88="h1",VLOOKUP(F88,'Appendix 3 Rules'!A$34:$O79,15)))+(IF(F88="h2",VLOOKUP(F88,'Appendix 3 Rules'!A$34:$O79,15)))+(IF(F88="h3",VLOOKUP(F88,'Appendix 3 Rules'!A$34:$O79,15)))+(IF(F88="i1",VLOOKUP(F88,'Appendix 3 Rules'!A$34:$O79,15)))+(IF(F88="i2",VLOOKUP(F88,'Appendix 3 Rules'!A$34:$O79,15)))+(IF(F88="j1",VLOOKUP(F88,'Appendix 3 Rules'!A$34:$O79,15)))+(IF(F88="j2",VLOOKUP(F88,'Appendix 3 Rules'!A$34:$O79,15)))+(IF(F88="k",VLOOKUP(F88,'Appendix 3 Rules'!A$34:$O79,15)))+(IF(F88="l1",VLOOKUP(F88,'Appendix 3 Rules'!A$34:$O79,15)))+(IF(F88="l2",VLOOKUP(F88,'Appendix 3 Rules'!A$34:$O79,15)))+(IF(F88="m1",VLOOKUP(F88,'Appendix 3 Rules'!A$34:$O79,15)))+(IF(F88="m2",VLOOKUP(F88,'Appendix 3 Rules'!A$34:$O79,15)))+(IF(F88="m3",VLOOKUP(F88,'Appendix 3 Rules'!A$34:$O79,15)))+(IF(F88="n",VLOOKUP(F88,'Appendix 3 Rules'!A$34:$O79,15)))+(IF(F88="o",VLOOKUP(F88,'Appendix 3 Rules'!A$34:$O79,15)))+(IF(F88="p",VLOOKUP(F88,'Appendix 3 Rules'!A$34:$O79,15)))+(IF(F88="q",VLOOKUP(F88,'Appendix 3 Rules'!A$34:$O79,15)))+(IF(F88="r",VLOOKUP(F88,'Appendix 3 Rules'!A$34:$O79,15)))+(IF(F88="s",VLOOKUP(F88,'Appendix 3 Rules'!A$34:$O79,15)))+(IF(F88="t",VLOOKUP(F88,'Appendix 3 Rules'!A$34:$O79,15)))+(IF(F88="u",VLOOKUP(F88,'Appendix 3 Rules'!A$34:$O79,15))))</f>
        <v/>
      </c>
      <c r="H88" s="80" t="str">
        <f>IF(F88="","",IF(OR(F88="d",F88="e",F88="gc1",F88="gc2",F88="gc3",F88="gr1",F88="gr2",F88="gr3",F88="h1",F88="h2",F88="h3",F88="i1",F88="i2",F88="j1",F88="j2",F88="k",F88="l1",F88="l2",F88="m1",F88="m2",F88="m3",F88="n",F88="o",F88="p",F88="q",F88="r",F88="s",F88="t",F88="u",F88="f"),MIN(G88,VLOOKUP(F88,'Appx 3 (Mass) Rules'!$A$1:$D$150,4,0)),MIN(G88,VLOOKUP(F88,'Appx 3 (Mass) Rules'!$A$1:$D$150,4,0),SUMPRODUCT(IF(I88="",0,INDEX('Appendix 3 Rules'!$B$2:$B$18,MATCH(F88,'Appendix 3 Rules'!$A$2:$A$17))))+(IF(K88="",0,INDEX('Appendix 3 Rules'!$C$2:$C$18,MATCH(F88,'Appendix 3 Rules'!$A$2:$A$17))))+(IF(M88="",0,INDEX('Appendix 3 Rules'!$D$2:$D$18,MATCH(F88,'Appendix 3 Rules'!$A$2:$A$17))))+(IF(O88="",0,INDEX('Appendix 3 Rules'!$E$2:$E$18,MATCH(F88,'Appendix 3 Rules'!$A$2:$A$17))))+(IF(Q88="",0,INDEX('Appendix 3 Rules'!$F$2:$F$18,MATCH(F88,'Appendix 3 Rules'!$A$2:$A$17))))+(IF(S88="",0,INDEX('Appendix 3 Rules'!$G$2:$G$18,MATCH(F88,'Appendix 3 Rules'!$A$2:$A$17))))+(IF(U88="",0,INDEX('Appendix 3 Rules'!$H$2:$H$18,MATCH(F88,'Appendix 3 Rules'!$A$2:$A$17))))+(IF(W88="",0,INDEX('Appendix 3 Rules'!$I$2:$I$18,MATCH(F88,'Appendix 3 Rules'!$A$2:$A$17))))+(IF(Y88="",0,INDEX('Appendix 3 Rules'!$J$2:$J$18,MATCH(F88,'Appendix 3 Rules'!$A$2:$A$17))))+(IF(AA88="",0,INDEX('Appendix 3 Rules'!$K$2:$K$18,MATCH(F88,'Appendix 3 Rules'!$A$2:$A$17))))+(IF(AC88="",0,INDEX('Appendix 3 Rules'!$L$2:$L$18,MATCH(F88,'Appendix 3 Rules'!$A$2:$A$17))))+(IF(AE88="",0,INDEX('Appendix 3 Rules'!$M$2:$M$18,MATCH(F88,'Appendix 3 Rules'!$A$2:$A$17))))+(IF(AG88="",0,INDEX('Appendix 3 Rules'!$N$2:$N$18,MATCH(F88,'Appendix 3 Rules'!$A$2:$A$17))))+(IF(F88="gc1",VLOOKUP(F88,'Appendix 3 Rules'!A$34:$O79,15)))+(IF(F88="gc2",VLOOKUP(F88,'Appendix 3 Rules'!A$34:$O79,15)))+(IF(F88="gc3",VLOOKUP(F88,'Appendix 3 Rules'!A$34:$O79,15)))+(IF(F88="gr1",VLOOKUP(F88,'Appendix 3 Rules'!A$34:$O79,15)))+(IF(F88="gr2",VLOOKUP(F88,'Appendix 3 Rules'!A$34:$O79,15)))+(IF(F88="gr3",VLOOKUP(F88,'Appendix 3 Rules'!A$34:$O79,15)))+(IF(F88="h1",VLOOKUP(F88,'Appendix 3 Rules'!A$34:$O79,15)))+(IF(F88="h2",VLOOKUP(F88,'Appendix 3 Rules'!A$34:$O79,15)))+(IF(F88="h3",VLOOKUP(F88,'Appendix 3 Rules'!A$34:$O79,15)))+(IF(F88="i1",VLOOKUP(F88,'Appendix 3 Rules'!A$34:$O79,15)))+(IF(F88="i2",VLOOKUP(F88,'Appendix 3 Rules'!A$34:$O79,15)))+(IF(F88="j1",VLOOKUP(F88,'Appendix 3 Rules'!A$34:$O79,15)))+(IF(F88="j2",VLOOKUP(F88,'Appendix 3 Rules'!A$34:$O79,15)))+(IF(F88="k",VLOOKUP(F88,'Appendix 3 Rules'!A$34:$O79,15)))+(IF(F88="l1",VLOOKUP(F88,'Appendix 3 Rules'!A$34:$O79,15)))+(IF(F88="l2",VLOOKUP(F88,'Appendix 3 Rules'!A$34:$O79,15)))+(IF(F88="m1",VLOOKUP(F88,'Appendix 3 Rules'!A$34:$O79,15)))+(IF(F88="m2",VLOOKUP(F88,'Appendix 3 Rules'!A$34:$O79,15)))+(IF(F88="m3",VLOOKUP(F88,'Appendix 3 Rules'!A$34:$O79,15)))+(IF(F88="n",VLOOKUP(F88,'Appendix 3 Rules'!A$34:$O79,15)))+(IF(F88="o",VLOOKUP(F88,'Appendix 3 Rules'!A$34:$O79,15)))+(IF(F88="p",VLOOKUP(F88,'Appendix 3 Rules'!A$34:$O79,15)))+(IF(F88="q",VLOOKUP(F88,'Appendix 3 Rules'!A$34:$O79,15)))+(IF(F88="r",VLOOKUP(F88,'Appendix 3 Rules'!A$34:$O79,15)))+(IF(F88="s",VLOOKUP(F88,'Appendix 3 Rules'!A$34:$O79,15)))+(IF(F88="t",VLOOKUP(F88,'Appendix 3 Rules'!A$34:$O79,15)))+(IF(F88="u",VLOOKUP(F88,'Appendix 3 Rules'!A$34:$O79,15))))))</f>
        <v/>
      </c>
      <c r="I88" s="11"/>
      <c r="J88" s="14"/>
      <c r="K88" s="11"/>
      <c r="L88" s="14"/>
      <c r="M88" s="11"/>
      <c r="N88" s="14"/>
      <c r="O88" s="11"/>
      <c r="P88" s="14"/>
      <c r="Q88" s="11"/>
      <c r="R88" s="14"/>
      <c r="S88" s="76"/>
      <c r="T88" s="14"/>
      <c r="U88" s="11"/>
      <c r="V88" s="14"/>
      <c r="W88" s="11"/>
      <c r="X88" s="14"/>
      <c r="Y88" s="77"/>
      <c r="Z88" s="14"/>
      <c r="AA88" s="77"/>
      <c r="AB88" s="14"/>
      <c r="AC88" s="8"/>
      <c r="AD88" s="13"/>
      <c r="AE88" s="8"/>
      <c r="AF88" s="13"/>
      <c r="AG88" s="8"/>
      <c r="AH88" s="13"/>
      <c r="AI88" s="60"/>
      <c r="AK88" s="13" t="str">
        <f>IF(AND(F88&lt;&gt;"f",M88&lt;&gt;""),VLOOKUP(F88,'Appendix 3 Rules'!$A$1:$O$34,4,FALSE),"")</f>
        <v/>
      </c>
      <c r="AL88" s="13" t="str">
        <f>IF(Q88="","",VLOOKUP(F88,'Appendix 3 Rules'!$A$1:$N$34,6,FALSE))</f>
        <v/>
      </c>
      <c r="AM88" s="13" t="str">
        <f>IF(AND(F88="f",U88&lt;&gt;""),VLOOKUP(F88,'Appendix 3 Rules'!$A$1:$N$34,8,FALSE),"")</f>
        <v/>
      </c>
    </row>
    <row r="89" spans="1:39" ht="18" customHeight="1" x14ac:dyDescent="0.2">
      <c r="B89" s="78"/>
      <c r="C89" s="9"/>
      <c r="D89" s="10"/>
      <c r="E89" s="9"/>
      <c r="F89" s="8"/>
      <c r="G89" s="20" t="str">
        <f>IF(F89="","",SUMPRODUCT(IF(I89="",0,INDEX('Appendix 3 Rules'!$B$2:$B$18,MATCH(F89,'Appendix 3 Rules'!$A$2:$A$17))))+(IF(K89="",0,INDEX('Appendix 3 Rules'!$C$2:$C$18,MATCH(F89,'Appendix 3 Rules'!$A$2:$A$17))))+(IF(M89="",0,INDEX('Appendix 3 Rules'!$D$2:$D$18,MATCH(F89,'Appendix 3 Rules'!$A$2:$A$17))))+(IF(O89="",0,INDEX('Appendix 3 Rules'!$E$2:$E$18,MATCH(F89,'Appendix 3 Rules'!$A$2:$A$17))))+(IF(Q89="",0,INDEX('Appendix 3 Rules'!$F$2:$F$18,MATCH(F89,'Appendix 3 Rules'!$A$2:$A$17))))+(IF(S89="",0,INDEX('Appendix 3 Rules'!$G$2:$G$18,MATCH(F89,'Appendix 3 Rules'!$A$2:$A$17))))+(IF(U89="",0,INDEX('Appendix 3 Rules'!$H$2:$H$18,MATCH(F89,'Appendix 3 Rules'!$A$2:$A$17))))+(IF(W89="",0,INDEX('Appendix 3 Rules'!$I$2:$I$18,MATCH(F89,'Appendix 3 Rules'!$A$2:$A$17))))+(IF(Y89="",0,INDEX('Appendix 3 Rules'!$J$2:$J$18,MATCH(F89,'Appendix 3 Rules'!$A$2:$A$17))))+(IF(AA89="",0,INDEX('Appendix 3 Rules'!$K$2:$K$18,MATCH(F89,'Appendix 3 Rules'!$A$2:$A$17))))+(IF(AC89="",0,INDEX('Appendix 3 Rules'!$L$2:$L$18,MATCH(F89,'Appendix 3 Rules'!$A$2:$A$17))))+(IF(AE89="",0,INDEX('Appendix 3 Rules'!$M$2:$M$18,MATCH(F89,'Appendix 3 Rules'!$A$2:$A$17))))+(IF(AG89="",0,INDEX('Appendix 3 Rules'!$N$2:$N$18,MATCH(F89,'Appendix 3 Rules'!$A$2:$A$17))))+(IF(F89="gc1",VLOOKUP(F89,'Appendix 3 Rules'!A$34:$O80,15)))+(IF(F89="gc2",VLOOKUP(F89,'Appendix 3 Rules'!A$34:$O80,15)))+(IF(F89="gc3",VLOOKUP(F89,'Appendix 3 Rules'!A$34:$O80,15)))+(IF(F89="gr1",VLOOKUP(F89,'Appendix 3 Rules'!A$34:$O80,15)))+(IF(F89="gr2",VLOOKUP(F89,'Appendix 3 Rules'!A$34:$O80,15)))+(IF(F89="gr3",VLOOKUP(F89,'Appendix 3 Rules'!A$34:$O80,15)))+(IF(F89="h1",VLOOKUP(F89,'Appendix 3 Rules'!A$34:$O80,15)))+(IF(F89="h2",VLOOKUP(F89,'Appendix 3 Rules'!A$34:$O80,15)))+(IF(F89="h3",VLOOKUP(F89,'Appendix 3 Rules'!A$34:$O80,15)))+(IF(F89="i1",VLOOKUP(F89,'Appendix 3 Rules'!A$34:$O80,15)))+(IF(F89="i2",VLOOKUP(F89,'Appendix 3 Rules'!A$34:$O80,15)))+(IF(F89="j1",VLOOKUP(F89,'Appendix 3 Rules'!A$34:$O80,15)))+(IF(F89="j2",VLOOKUP(F89,'Appendix 3 Rules'!A$34:$O80,15)))+(IF(F89="k",VLOOKUP(F89,'Appendix 3 Rules'!A$34:$O80,15)))+(IF(F89="l1",VLOOKUP(F89,'Appendix 3 Rules'!A$34:$O80,15)))+(IF(F89="l2",VLOOKUP(F89,'Appendix 3 Rules'!A$34:$O80,15)))+(IF(F89="m1",VLOOKUP(F89,'Appendix 3 Rules'!A$34:$O80,15)))+(IF(F89="m2",VLOOKUP(F89,'Appendix 3 Rules'!A$34:$O80,15)))+(IF(F89="m3",VLOOKUP(F89,'Appendix 3 Rules'!A$34:$O80,15)))+(IF(F89="n",VLOOKUP(F89,'Appendix 3 Rules'!A$34:$O80,15)))+(IF(F89="o",VLOOKUP(F89,'Appendix 3 Rules'!A$34:$O80,15)))+(IF(F89="p",VLOOKUP(F89,'Appendix 3 Rules'!A$34:$O80,15)))+(IF(F89="q",VLOOKUP(F89,'Appendix 3 Rules'!A$34:$O80,15)))+(IF(F89="r",VLOOKUP(F89,'Appendix 3 Rules'!A$34:$O80,15)))+(IF(F89="s",VLOOKUP(F89,'Appendix 3 Rules'!A$34:$O80,15)))+(IF(F89="t",VLOOKUP(F89,'Appendix 3 Rules'!A$34:$O80,15)))+(IF(F89="u",VLOOKUP(F89,'Appendix 3 Rules'!A$34:$O80,15))))</f>
        <v/>
      </c>
      <c r="H89" s="80" t="str">
        <f>IF(F89="","",IF(OR(F89="d",F89="e",F89="gc1",F89="gc2",F89="gc3",F89="gr1",F89="gr2",F89="gr3",F89="h1",F89="h2",F89="h3",F89="i1",F89="i2",F89="j1",F89="j2",F89="k",F89="l1",F89="l2",F89="m1",F89="m2",F89="m3",F89="n",F89="o",F89="p",F89="q",F89="r",F89="s",F89="t",F89="u",F89="f"),MIN(G89,VLOOKUP(F89,'Appx 3 (Mass) Rules'!$A$1:$D$150,4,0)),MIN(G89,VLOOKUP(F89,'Appx 3 (Mass) Rules'!$A$1:$D$150,4,0),SUMPRODUCT(IF(I89="",0,INDEX('Appendix 3 Rules'!$B$2:$B$18,MATCH(F89,'Appendix 3 Rules'!$A$2:$A$17))))+(IF(K89="",0,INDEX('Appendix 3 Rules'!$C$2:$C$18,MATCH(F89,'Appendix 3 Rules'!$A$2:$A$17))))+(IF(M89="",0,INDEX('Appendix 3 Rules'!$D$2:$D$18,MATCH(F89,'Appendix 3 Rules'!$A$2:$A$17))))+(IF(O89="",0,INDEX('Appendix 3 Rules'!$E$2:$E$18,MATCH(F89,'Appendix 3 Rules'!$A$2:$A$17))))+(IF(Q89="",0,INDEX('Appendix 3 Rules'!$F$2:$F$18,MATCH(F89,'Appendix 3 Rules'!$A$2:$A$17))))+(IF(S89="",0,INDEX('Appendix 3 Rules'!$G$2:$G$18,MATCH(F89,'Appendix 3 Rules'!$A$2:$A$17))))+(IF(U89="",0,INDEX('Appendix 3 Rules'!$H$2:$H$18,MATCH(F89,'Appendix 3 Rules'!$A$2:$A$17))))+(IF(W89="",0,INDEX('Appendix 3 Rules'!$I$2:$I$18,MATCH(F89,'Appendix 3 Rules'!$A$2:$A$17))))+(IF(Y89="",0,INDEX('Appendix 3 Rules'!$J$2:$J$18,MATCH(F89,'Appendix 3 Rules'!$A$2:$A$17))))+(IF(AA89="",0,INDEX('Appendix 3 Rules'!$K$2:$K$18,MATCH(F89,'Appendix 3 Rules'!$A$2:$A$17))))+(IF(AC89="",0,INDEX('Appendix 3 Rules'!$L$2:$L$18,MATCH(F89,'Appendix 3 Rules'!$A$2:$A$17))))+(IF(AE89="",0,INDEX('Appendix 3 Rules'!$M$2:$M$18,MATCH(F89,'Appendix 3 Rules'!$A$2:$A$17))))+(IF(AG89="",0,INDEX('Appendix 3 Rules'!$N$2:$N$18,MATCH(F89,'Appendix 3 Rules'!$A$2:$A$17))))+(IF(F89="gc1",VLOOKUP(F89,'Appendix 3 Rules'!A$34:$O80,15)))+(IF(F89="gc2",VLOOKUP(F89,'Appendix 3 Rules'!A$34:$O80,15)))+(IF(F89="gc3",VLOOKUP(F89,'Appendix 3 Rules'!A$34:$O80,15)))+(IF(F89="gr1",VLOOKUP(F89,'Appendix 3 Rules'!A$34:$O80,15)))+(IF(F89="gr2",VLOOKUP(F89,'Appendix 3 Rules'!A$34:$O80,15)))+(IF(F89="gr3",VLOOKUP(F89,'Appendix 3 Rules'!A$34:$O80,15)))+(IF(F89="h1",VLOOKUP(F89,'Appendix 3 Rules'!A$34:$O80,15)))+(IF(F89="h2",VLOOKUP(F89,'Appendix 3 Rules'!A$34:$O80,15)))+(IF(F89="h3",VLOOKUP(F89,'Appendix 3 Rules'!A$34:$O80,15)))+(IF(F89="i1",VLOOKUP(F89,'Appendix 3 Rules'!A$34:$O80,15)))+(IF(F89="i2",VLOOKUP(F89,'Appendix 3 Rules'!A$34:$O80,15)))+(IF(F89="j1",VLOOKUP(F89,'Appendix 3 Rules'!A$34:$O80,15)))+(IF(F89="j2",VLOOKUP(F89,'Appendix 3 Rules'!A$34:$O80,15)))+(IF(F89="k",VLOOKUP(F89,'Appendix 3 Rules'!A$34:$O80,15)))+(IF(F89="l1",VLOOKUP(F89,'Appendix 3 Rules'!A$34:$O80,15)))+(IF(F89="l2",VLOOKUP(F89,'Appendix 3 Rules'!A$34:$O80,15)))+(IF(F89="m1",VLOOKUP(F89,'Appendix 3 Rules'!A$34:$O80,15)))+(IF(F89="m2",VLOOKUP(F89,'Appendix 3 Rules'!A$34:$O80,15)))+(IF(F89="m3",VLOOKUP(F89,'Appendix 3 Rules'!A$34:$O80,15)))+(IF(F89="n",VLOOKUP(F89,'Appendix 3 Rules'!A$34:$O80,15)))+(IF(F89="o",VLOOKUP(F89,'Appendix 3 Rules'!A$34:$O80,15)))+(IF(F89="p",VLOOKUP(F89,'Appendix 3 Rules'!A$34:$O80,15)))+(IF(F89="q",VLOOKUP(F89,'Appendix 3 Rules'!A$34:$O80,15)))+(IF(F89="r",VLOOKUP(F89,'Appendix 3 Rules'!A$34:$O80,15)))+(IF(F89="s",VLOOKUP(F89,'Appendix 3 Rules'!A$34:$O80,15)))+(IF(F89="t",VLOOKUP(F89,'Appendix 3 Rules'!A$34:$O80,15)))+(IF(F89="u",VLOOKUP(F89,'Appendix 3 Rules'!A$34:$O80,15))))))</f>
        <v/>
      </c>
      <c r="I89" s="12"/>
      <c r="J89" s="13"/>
      <c r="K89" s="12"/>
      <c r="L89" s="13"/>
      <c r="M89" s="12"/>
      <c r="N89" s="13"/>
      <c r="O89" s="12"/>
      <c r="P89" s="13"/>
      <c r="Q89" s="12"/>
      <c r="R89" s="13"/>
      <c r="S89" s="12"/>
      <c r="T89" s="13"/>
      <c r="U89" s="12"/>
      <c r="V89" s="13"/>
      <c r="W89" s="12"/>
      <c r="X89" s="13"/>
      <c r="Y89" s="12"/>
      <c r="Z89" s="13"/>
      <c r="AA89" s="12"/>
      <c r="AB89" s="13"/>
      <c r="AC89" s="8"/>
      <c r="AD89" s="13"/>
      <c r="AE89" s="8"/>
      <c r="AF89" s="13"/>
      <c r="AG89" s="8"/>
      <c r="AH89" s="13"/>
      <c r="AI89" s="60"/>
      <c r="AK89" s="13" t="str">
        <f>IF(AND(F89&lt;&gt;"f",M89&lt;&gt;""),VLOOKUP(F89,'Appendix 3 Rules'!$A$1:$O$34,4,FALSE),"")</f>
        <v/>
      </c>
      <c r="AL89" s="13" t="str">
        <f>IF(Q89="","",VLOOKUP(F89,'Appendix 3 Rules'!$A$1:$N$34,6,FALSE))</f>
        <v/>
      </c>
      <c r="AM89" s="13" t="str">
        <f>IF(AND(F89="f",U89&lt;&gt;""),VLOOKUP(F89,'Appendix 3 Rules'!$A$1:$N$34,8,FALSE),"")</f>
        <v/>
      </c>
    </row>
    <row r="90" spans="1:39" ht="18" customHeight="1" x14ac:dyDescent="0.2">
      <c r="B90" s="78"/>
      <c r="C90" s="9"/>
      <c r="D90" s="10"/>
      <c r="E90" s="9"/>
      <c r="F90" s="8"/>
      <c r="G90" s="20" t="str">
        <f>IF(F90="","",SUMPRODUCT(IF(I90="",0,INDEX('Appendix 3 Rules'!$B$2:$B$18,MATCH(F90,'Appendix 3 Rules'!$A$2:$A$17))))+(IF(K90="",0,INDEX('Appendix 3 Rules'!$C$2:$C$18,MATCH(F90,'Appendix 3 Rules'!$A$2:$A$17))))+(IF(M90="",0,INDEX('Appendix 3 Rules'!$D$2:$D$18,MATCH(F90,'Appendix 3 Rules'!$A$2:$A$17))))+(IF(O90="",0,INDEX('Appendix 3 Rules'!$E$2:$E$18,MATCH(F90,'Appendix 3 Rules'!$A$2:$A$17))))+(IF(Q90="",0,INDEX('Appendix 3 Rules'!$F$2:$F$18,MATCH(F90,'Appendix 3 Rules'!$A$2:$A$17))))+(IF(S90="",0,INDEX('Appendix 3 Rules'!$G$2:$G$18,MATCH(F90,'Appendix 3 Rules'!$A$2:$A$17))))+(IF(U90="",0,INDEX('Appendix 3 Rules'!$H$2:$H$18,MATCH(F90,'Appendix 3 Rules'!$A$2:$A$17))))+(IF(W90="",0,INDEX('Appendix 3 Rules'!$I$2:$I$18,MATCH(F90,'Appendix 3 Rules'!$A$2:$A$17))))+(IF(Y90="",0,INDEX('Appendix 3 Rules'!$J$2:$J$18,MATCH(F90,'Appendix 3 Rules'!$A$2:$A$17))))+(IF(AA90="",0,INDEX('Appendix 3 Rules'!$K$2:$K$18,MATCH(F90,'Appendix 3 Rules'!$A$2:$A$17))))+(IF(AC90="",0,INDEX('Appendix 3 Rules'!$L$2:$L$18,MATCH(F90,'Appendix 3 Rules'!$A$2:$A$17))))+(IF(AE90="",0,INDEX('Appendix 3 Rules'!$M$2:$M$18,MATCH(F90,'Appendix 3 Rules'!$A$2:$A$17))))+(IF(AG90="",0,INDEX('Appendix 3 Rules'!$N$2:$N$18,MATCH(F90,'Appendix 3 Rules'!$A$2:$A$17))))+(IF(F90="gc1",VLOOKUP(F90,'Appendix 3 Rules'!A$34:$O81,15)))+(IF(F90="gc2",VLOOKUP(F90,'Appendix 3 Rules'!A$34:$O81,15)))+(IF(F90="gc3",VLOOKUP(F90,'Appendix 3 Rules'!A$34:$O81,15)))+(IF(F90="gr1",VLOOKUP(F90,'Appendix 3 Rules'!A$34:$O81,15)))+(IF(F90="gr2",VLOOKUP(F90,'Appendix 3 Rules'!A$34:$O81,15)))+(IF(F90="gr3",VLOOKUP(F90,'Appendix 3 Rules'!A$34:$O81,15)))+(IF(F90="h1",VLOOKUP(F90,'Appendix 3 Rules'!A$34:$O81,15)))+(IF(F90="h2",VLOOKUP(F90,'Appendix 3 Rules'!A$34:$O81,15)))+(IF(F90="h3",VLOOKUP(F90,'Appendix 3 Rules'!A$34:$O81,15)))+(IF(F90="i1",VLOOKUP(F90,'Appendix 3 Rules'!A$34:$O81,15)))+(IF(F90="i2",VLOOKUP(F90,'Appendix 3 Rules'!A$34:$O81,15)))+(IF(F90="j1",VLOOKUP(F90,'Appendix 3 Rules'!A$34:$O81,15)))+(IF(F90="j2",VLOOKUP(F90,'Appendix 3 Rules'!A$34:$O81,15)))+(IF(F90="k",VLOOKUP(F90,'Appendix 3 Rules'!A$34:$O81,15)))+(IF(F90="l1",VLOOKUP(F90,'Appendix 3 Rules'!A$34:$O81,15)))+(IF(F90="l2",VLOOKUP(F90,'Appendix 3 Rules'!A$34:$O81,15)))+(IF(F90="m1",VLOOKUP(F90,'Appendix 3 Rules'!A$34:$O81,15)))+(IF(F90="m2",VLOOKUP(F90,'Appendix 3 Rules'!A$34:$O81,15)))+(IF(F90="m3",VLOOKUP(F90,'Appendix 3 Rules'!A$34:$O81,15)))+(IF(F90="n",VLOOKUP(F90,'Appendix 3 Rules'!A$34:$O81,15)))+(IF(F90="o",VLOOKUP(F90,'Appendix 3 Rules'!A$34:$O81,15)))+(IF(F90="p",VLOOKUP(F90,'Appendix 3 Rules'!A$34:$O81,15)))+(IF(F90="q",VLOOKUP(F90,'Appendix 3 Rules'!A$34:$O81,15)))+(IF(F90="r",VLOOKUP(F90,'Appendix 3 Rules'!A$34:$O81,15)))+(IF(F90="s",VLOOKUP(F90,'Appendix 3 Rules'!A$34:$O81,15)))+(IF(F90="t",VLOOKUP(F90,'Appendix 3 Rules'!A$34:$O81,15)))+(IF(F90="u",VLOOKUP(F90,'Appendix 3 Rules'!A$34:$O81,15))))</f>
        <v/>
      </c>
      <c r="H90" s="80" t="str">
        <f>IF(F90="","",IF(OR(F90="d",F90="e",F90="gc1",F90="gc2",F90="gc3",F90="gr1",F90="gr2",F90="gr3",F90="h1",F90="h2",F90="h3",F90="i1",F90="i2",F90="j1",F90="j2",F90="k",F90="l1",F90="l2",F90="m1",F90="m2",F90="m3",F90="n",F90="o",F90="p",F90="q",F90="r",F90="s",F90="t",F90="u",F90="f"),MIN(G90,VLOOKUP(F90,'Appx 3 (Mass) Rules'!$A$1:$D$150,4,0)),MIN(G90,VLOOKUP(F90,'Appx 3 (Mass) Rules'!$A$1:$D$150,4,0),SUMPRODUCT(IF(I90="",0,INDEX('Appendix 3 Rules'!$B$2:$B$18,MATCH(F90,'Appendix 3 Rules'!$A$2:$A$17))))+(IF(K90="",0,INDEX('Appendix 3 Rules'!$C$2:$C$18,MATCH(F90,'Appendix 3 Rules'!$A$2:$A$17))))+(IF(M90="",0,INDEX('Appendix 3 Rules'!$D$2:$D$18,MATCH(F90,'Appendix 3 Rules'!$A$2:$A$17))))+(IF(O90="",0,INDEX('Appendix 3 Rules'!$E$2:$E$18,MATCH(F90,'Appendix 3 Rules'!$A$2:$A$17))))+(IF(Q90="",0,INDEX('Appendix 3 Rules'!$F$2:$F$18,MATCH(F90,'Appendix 3 Rules'!$A$2:$A$17))))+(IF(S90="",0,INDEX('Appendix 3 Rules'!$G$2:$G$18,MATCH(F90,'Appendix 3 Rules'!$A$2:$A$17))))+(IF(U90="",0,INDEX('Appendix 3 Rules'!$H$2:$H$18,MATCH(F90,'Appendix 3 Rules'!$A$2:$A$17))))+(IF(W90="",0,INDEX('Appendix 3 Rules'!$I$2:$I$18,MATCH(F90,'Appendix 3 Rules'!$A$2:$A$17))))+(IF(Y90="",0,INDEX('Appendix 3 Rules'!$J$2:$J$18,MATCH(F90,'Appendix 3 Rules'!$A$2:$A$17))))+(IF(AA90="",0,INDEX('Appendix 3 Rules'!$K$2:$K$18,MATCH(F90,'Appendix 3 Rules'!$A$2:$A$17))))+(IF(AC90="",0,INDEX('Appendix 3 Rules'!$L$2:$L$18,MATCH(F90,'Appendix 3 Rules'!$A$2:$A$17))))+(IF(AE90="",0,INDEX('Appendix 3 Rules'!$M$2:$M$18,MATCH(F90,'Appendix 3 Rules'!$A$2:$A$17))))+(IF(AG90="",0,INDEX('Appendix 3 Rules'!$N$2:$N$18,MATCH(F90,'Appendix 3 Rules'!$A$2:$A$17))))+(IF(F90="gc1",VLOOKUP(F90,'Appendix 3 Rules'!A$34:$O81,15)))+(IF(F90="gc2",VLOOKUP(F90,'Appendix 3 Rules'!A$34:$O81,15)))+(IF(F90="gc3",VLOOKUP(F90,'Appendix 3 Rules'!A$34:$O81,15)))+(IF(F90="gr1",VLOOKUP(F90,'Appendix 3 Rules'!A$34:$O81,15)))+(IF(F90="gr2",VLOOKUP(F90,'Appendix 3 Rules'!A$34:$O81,15)))+(IF(F90="gr3",VLOOKUP(F90,'Appendix 3 Rules'!A$34:$O81,15)))+(IF(F90="h1",VLOOKUP(F90,'Appendix 3 Rules'!A$34:$O81,15)))+(IF(F90="h2",VLOOKUP(F90,'Appendix 3 Rules'!A$34:$O81,15)))+(IF(F90="h3",VLOOKUP(F90,'Appendix 3 Rules'!A$34:$O81,15)))+(IF(F90="i1",VLOOKUP(F90,'Appendix 3 Rules'!A$34:$O81,15)))+(IF(F90="i2",VLOOKUP(F90,'Appendix 3 Rules'!A$34:$O81,15)))+(IF(F90="j1",VLOOKUP(F90,'Appendix 3 Rules'!A$34:$O81,15)))+(IF(F90="j2",VLOOKUP(F90,'Appendix 3 Rules'!A$34:$O81,15)))+(IF(F90="k",VLOOKUP(F90,'Appendix 3 Rules'!A$34:$O81,15)))+(IF(F90="l1",VLOOKUP(F90,'Appendix 3 Rules'!A$34:$O81,15)))+(IF(F90="l2",VLOOKUP(F90,'Appendix 3 Rules'!A$34:$O81,15)))+(IF(F90="m1",VLOOKUP(F90,'Appendix 3 Rules'!A$34:$O81,15)))+(IF(F90="m2",VLOOKUP(F90,'Appendix 3 Rules'!A$34:$O81,15)))+(IF(F90="m3",VLOOKUP(F90,'Appendix 3 Rules'!A$34:$O81,15)))+(IF(F90="n",VLOOKUP(F90,'Appendix 3 Rules'!A$34:$O81,15)))+(IF(F90="o",VLOOKUP(F90,'Appendix 3 Rules'!A$34:$O81,15)))+(IF(F90="p",VLOOKUP(F90,'Appendix 3 Rules'!A$34:$O81,15)))+(IF(F90="q",VLOOKUP(F90,'Appendix 3 Rules'!A$34:$O81,15)))+(IF(F90="r",VLOOKUP(F90,'Appendix 3 Rules'!A$34:$O81,15)))+(IF(F90="s",VLOOKUP(F90,'Appendix 3 Rules'!A$34:$O81,15)))+(IF(F90="t",VLOOKUP(F90,'Appendix 3 Rules'!A$34:$O81,15)))+(IF(F90="u",VLOOKUP(F90,'Appendix 3 Rules'!A$34:$O81,15))))))</f>
        <v/>
      </c>
      <c r="I90" s="11"/>
      <c r="J90" s="14"/>
      <c r="K90" s="11"/>
      <c r="L90" s="14"/>
      <c r="M90" s="11"/>
      <c r="N90" s="14"/>
      <c r="O90" s="11"/>
      <c r="P90" s="14"/>
      <c r="Q90" s="11"/>
      <c r="R90" s="14"/>
      <c r="S90" s="76"/>
      <c r="T90" s="14"/>
      <c r="U90" s="11"/>
      <c r="V90" s="14"/>
      <c r="W90" s="11"/>
      <c r="X90" s="14"/>
      <c r="Y90" s="77"/>
      <c r="Z90" s="14"/>
      <c r="AA90" s="77"/>
      <c r="AB90" s="14"/>
      <c r="AC90" s="8"/>
      <c r="AD90" s="13"/>
      <c r="AE90" s="8"/>
      <c r="AF90" s="13"/>
      <c r="AG90" s="8"/>
      <c r="AH90" s="13"/>
      <c r="AI90" s="60"/>
      <c r="AK90" s="13" t="str">
        <f>IF(AND(F90&lt;&gt;"f",M90&lt;&gt;""),VLOOKUP(F90,'Appendix 3 Rules'!$A$1:$O$34,4,FALSE),"")</f>
        <v/>
      </c>
      <c r="AL90" s="13" t="str">
        <f>IF(Q90="","",VLOOKUP(F90,'Appendix 3 Rules'!$A$1:$N$34,6,FALSE))</f>
        <v/>
      </c>
      <c r="AM90" s="13" t="str">
        <f>IF(AND(F90="f",U90&lt;&gt;""),VLOOKUP(F90,'Appendix 3 Rules'!$A$1:$N$34,8,FALSE),"")</f>
        <v/>
      </c>
    </row>
    <row r="91" spans="1:39" ht="18" customHeight="1" x14ac:dyDescent="0.2">
      <c r="B91" s="78"/>
      <c r="C91" s="9"/>
      <c r="D91" s="10"/>
      <c r="E91" s="9"/>
      <c r="F91" s="8"/>
      <c r="G91" s="20" t="str">
        <f>IF(F91="","",SUMPRODUCT(IF(I91="",0,INDEX('Appendix 3 Rules'!$B$2:$B$18,MATCH(F91,'Appendix 3 Rules'!$A$2:$A$17))))+(IF(K91="",0,INDEX('Appendix 3 Rules'!$C$2:$C$18,MATCH(F91,'Appendix 3 Rules'!$A$2:$A$17))))+(IF(M91="",0,INDEX('Appendix 3 Rules'!$D$2:$D$18,MATCH(F91,'Appendix 3 Rules'!$A$2:$A$17))))+(IF(O91="",0,INDEX('Appendix 3 Rules'!$E$2:$E$18,MATCH(F91,'Appendix 3 Rules'!$A$2:$A$17))))+(IF(Q91="",0,INDEX('Appendix 3 Rules'!$F$2:$F$18,MATCH(F91,'Appendix 3 Rules'!$A$2:$A$17))))+(IF(S91="",0,INDEX('Appendix 3 Rules'!$G$2:$G$18,MATCH(F91,'Appendix 3 Rules'!$A$2:$A$17))))+(IF(U91="",0,INDEX('Appendix 3 Rules'!$H$2:$H$18,MATCH(F91,'Appendix 3 Rules'!$A$2:$A$17))))+(IF(W91="",0,INDEX('Appendix 3 Rules'!$I$2:$I$18,MATCH(F91,'Appendix 3 Rules'!$A$2:$A$17))))+(IF(Y91="",0,INDEX('Appendix 3 Rules'!$J$2:$J$18,MATCH(F91,'Appendix 3 Rules'!$A$2:$A$17))))+(IF(AA91="",0,INDEX('Appendix 3 Rules'!$K$2:$K$18,MATCH(F91,'Appendix 3 Rules'!$A$2:$A$17))))+(IF(AC91="",0,INDEX('Appendix 3 Rules'!$L$2:$L$18,MATCH(F91,'Appendix 3 Rules'!$A$2:$A$17))))+(IF(AE91="",0,INDEX('Appendix 3 Rules'!$M$2:$M$18,MATCH(F91,'Appendix 3 Rules'!$A$2:$A$17))))+(IF(AG91="",0,INDEX('Appendix 3 Rules'!$N$2:$N$18,MATCH(F91,'Appendix 3 Rules'!$A$2:$A$17))))+(IF(F91="gc1",VLOOKUP(F91,'Appendix 3 Rules'!A$34:$O82,15)))+(IF(F91="gc2",VLOOKUP(F91,'Appendix 3 Rules'!A$34:$O82,15)))+(IF(F91="gc3",VLOOKUP(F91,'Appendix 3 Rules'!A$34:$O82,15)))+(IF(F91="gr1",VLOOKUP(F91,'Appendix 3 Rules'!A$34:$O82,15)))+(IF(F91="gr2",VLOOKUP(F91,'Appendix 3 Rules'!A$34:$O82,15)))+(IF(F91="gr3",VLOOKUP(F91,'Appendix 3 Rules'!A$34:$O82,15)))+(IF(F91="h1",VLOOKUP(F91,'Appendix 3 Rules'!A$34:$O82,15)))+(IF(F91="h2",VLOOKUP(F91,'Appendix 3 Rules'!A$34:$O82,15)))+(IF(F91="h3",VLOOKUP(F91,'Appendix 3 Rules'!A$34:$O82,15)))+(IF(F91="i1",VLOOKUP(F91,'Appendix 3 Rules'!A$34:$O82,15)))+(IF(F91="i2",VLOOKUP(F91,'Appendix 3 Rules'!A$34:$O82,15)))+(IF(F91="j1",VLOOKUP(F91,'Appendix 3 Rules'!A$34:$O82,15)))+(IF(F91="j2",VLOOKUP(F91,'Appendix 3 Rules'!A$34:$O82,15)))+(IF(F91="k",VLOOKUP(F91,'Appendix 3 Rules'!A$34:$O82,15)))+(IF(F91="l1",VLOOKUP(F91,'Appendix 3 Rules'!A$34:$O82,15)))+(IF(F91="l2",VLOOKUP(F91,'Appendix 3 Rules'!A$34:$O82,15)))+(IF(F91="m1",VLOOKUP(F91,'Appendix 3 Rules'!A$34:$O82,15)))+(IF(F91="m2",VLOOKUP(F91,'Appendix 3 Rules'!A$34:$O82,15)))+(IF(F91="m3",VLOOKUP(F91,'Appendix 3 Rules'!A$34:$O82,15)))+(IF(F91="n",VLOOKUP(F91,'Appendix 3 Rules'!A$34:$O82,15)))+(IF(F91="o",VLOOKUP(F91,'Appendix 3 Rules'!A$34:$O82,15)))+(IF(F91="p",VLOOKUP(F91,'Appendix 3 Rules'!A$34:$O82,15)))+(IF(F91="q",VLOOKUP(F91,'Appendix 3 Rules'!A$34:$O82,15)))+(IF(F91="r",VLOOKUP(F91,'Appendix 3 Rules'!A$34:$O82,15)))+(IF(F91="s",VLOOKUP(F91,'Appendix 3 Rules'!A$34:$O82,15)))+(IF(F91="t",VLOOKUP(F91,'Appendix 3 Rules'!A$34:$O82,15)))+(IF(F91="u",VLOOKUP(F91,'Appendix 3 Rules'!A$34:$O82,15))))</f>
        <v/>
      </c>
      <c r="H91" s="80" t="str">
        <f>IF(F91="","",IF(OR(F91="d",F91="e",F91="gc1",F91="gc2",F91="gc3",F91="gr1",F91="gr2",F91="gr3",F91="h1",F91="h2",F91="h3",F91="i1",F91="i2",F91="j1",F91="j2",F91="k",F91="l1",F91="l2",F91="m1",F91="m2",F91="m3",F91="n",F91="o",F91="p",F91="q",F91="r",F91="s",F91="t",F91="u",F91="f"),MIN(G91,VLOOKUP(F91,'Appx 3 (Mass) Rules'!$A$1:$D$150,4,0)),MIN(G91,VLOOKUP(F91,'Appx 3 (Mass) Rules'!$A$1:$D$150,4,0),SUMPRODUCT(IF(I91="",0,INDEX('Appendix 3 Rules'!$B$2:$B$18,MATCH(F91,'Appendix 3 Rules'!$A$2:$A$17))))+(IF(K91="",0,INDEX('Appendix 3 Rules'!$C$2:$C$18,MATCH(F91,'Appendix 3 Rules'!$A$2:$A$17))))+(IF(M91="",0,INDEX('Appendix 3 Rules'!$D$2:$D$18,MATCH(F91,'Appendix 3 Rules'!$A$2:$A$17))))+(IF(O91="",0,INDEX('Appendix 3 Rules'!$E$2:$E$18,MATCH(F91,'Appendix 3 Rules'!$A$2:$A$17))))+(IF(Q91="",0,INDEX('Appendix 3 Rules'!$F$2:$F$18,MATCH(F91,'Appendix 3 Rules'!$A$2:$A$17))))+(IF(S91="",0,INDEX('Appendix 3 Rules'!$G$2:$G$18,MATCH(F91,'Appendix 3 Rules'!$A$2:$A$17))))+(IF(U91="",0,INDEX('Appendix 3 Rules'!$H$2:$H$18,MATCH(F91,'Appendix 3 Rules'!$A$2:$A$17))))+(IF(W91="",0,INDEX('Appendix 3 Rules'!$I$2:$I$18,MATCH(F91,'Appendix 3 Rules'!$A$2:$A$17))))+(IF(Y91="",0,INDEX('Appendix 3 Rules'!$J$2:$J$18,MATCH(F91,'Appendix 3 Rules'!$A$2:$A$17))))+(IF(AA91="",0,INDEX('Appendix 3 Rules'!$K$2:$K$18,MATCH(F91,'Appendix 3 Rules'!$A$2:$A$17))))+(IF(AC91="",0,INDEX('Appendix 3 Rules'!$L$2:$L$18,MATCH(F91,'Appendix 3 Rules'!$A$2:$A$17))))+(IF(AE91="",0,INDEX('Appendix 3 Rules'!$M$2:$M$18,MATCH(F91,'Appendix 3 Rules'!$A$2:$A$17))))+(IF(AG91="",0,INDEX('Appendix 3 Rules'!$N$2:$N$18,MATCH(F91,'Appendix 3 Rules'!$A$2:$A$17))))+(IF(F91="gc1",VLOOKUP(F91,'Appendix 3 Rules'!A$34:$O82,15)))+(IF(F91="gc2",VLOOKUP(F91,'Appendix 3 Rules'!A$34:$O82,15)))+(IF(F91="gc3",VLOOKUP(F91,'Appendix 3 Rules'!A$34:$O82,15)))+(IF(F91="gr1",VLOOKUP(F91,'Appendix 3 Rules'!A$34:$O82,15)))+(IF(F91="gr2",VLOOKUP(F91,'Appendix 3 Rules'!A$34:$O82,15)))+(IF(F91="gr3",VLOOKUP(F91,'Appendix 3 Rules'!A$34:$O82,15)))+(IF(F91="h1",VLOOKUP(F91,'Appendix 3 Rules'!A$34:$O82,15)))+(IF(F91="h2",VLOOKUP(F91,'Appendix 3 Rules'!A$34:$O82,15)))+(IF(F91="h3",VLOOKUP(F91,'Appendix 3 Rules'!A$34:$O82,15)))+(IF(F91="i1",VLOOKUP(F91,'Appendix 3 Rules'!A$34:$O82,15)))+(IF(F91="i2",VLOOKUP(F91,'Appendix 3 Rules'!A$34:$O82,15)))+(IF(F91="j1",VLOOKUP(F91,'Appendix 3 Rules'!A$34:$O82,15)))+(IF(F91="j2",VLOOKUP(F91,'Appendix 3 Rules'!A$34:$O82,15)))+(IF(F91="k",VLOOKUP(F91,'Appendix 3 Rules'!A$34:$O82,15)))+(IF(F91="l1",VLOOKUP(F91,'Appendix 3 Rules'!A$34:$O82,15)))+(IF(F91="l2",VLOOKUP(F91,'Appendix 3 Rules'!A$34:$O82,15)))+(IF(F91="m1",VLOOKUP(F91,'Appendix 3 Rules'!A$34:$O82,15)))+(IF(F91="m2",VLOOKUP(F91,'Appendix 3 Rules'!A$34:$O82,15)))+(IF(F91="m3",VLOOKUP(F91,'Appendix 3 Rules'!A$34:$O82,15)))+(IF(F91="n",VLOOKUP(F91,'Appendix 3 Rules'!A$34:$O82,15)))+(IF(F91="o",VLOOKUP(F91,'Appendix 3 Rules'!A$34:$O82,15)))+(IF(F91="p",VLOOKUP(F91,'Appendix 3 Rules'!A$34:$O82,15)))+(IF(F91="q",VLOOKUP(F91,'Appendix 3 Rules'!A$34:$O82,15)))+(IF(F91="r",VLOOKUP(F91,'Appendix 3 Rules'!A$34:$O82,15)))+(IF(F91="s",VLOOKUP(F91,'Appendix 3 Rules'!A$34:$O82,15)))+(IF(F91="t",VLOOKUP(F91,'Appendix 3 Rules'!A$34:$O82,15)))+(IF(F91="u",VLOOKUP(F91,'Appendix 3 Rules'!A$34:$O82,15))))))</f>
        <v/>
      </c>
      <c r="I91" s="12"/>
      <c r="J91" s="13"/>
      <c r="K91" s="12"/>
      <c r="L91" s="13"/>
      <c r="M91" s="12"/>
      <c r="N91" s="13"/>
      <c r="O91" s="12"/>
      <c r="P91" s="13"/>
      <c r="Q91" s="12"/>
      <c r="R91" s="13"/>
      <c r="S91" s="12"/>
      <c r="T91" s="13"/>
      <c r="U91" s="12"/>
      <c r="V91" s="13"/>
      <c r="W91" s="12"/>
      <c r="X91" s="13"/>
      <c r="Y91" s="12"/>
      <c r="Z91" s="13"/>
      <c r="AA91" s="12"/>
      <c r="AB91" s="13"/>
      <c r="AC91" s="8"/>
      <c r="AD91" s="13"/>
      <c r="AE91" s="8"/>
      <c r="AF91" s="13"/>
      <c r="AG91" s="8"/>
      <c r="AH91" s="13"/>
      <c r="AI91" s="60"/>
      <c r="AK91" s="13" t="str">
        <f>IF(AND(F91&lt;&gt;"f",M91&lt;&gt;""),VLOOKUP(F91,'Appendix 3 Rules'!$A$1:$O$34,4,FALSE),"")</f>
        <v/>
      </c>
      <c r="AL91" s="13" t="str">
        <f>IF(Q91="","",VLOOKUP(F91,'Appendix 3 Rules'!$A$1:$N$34,6,FALSE))</f>
        <v/>
      </c>
      <c r="AM91" s="13" t="str">
        <f>IF(AND(F91="f",U91&lt;&gt;""),VLOOKUP(F91,'Appendix 3 Rules'!$A$1:$N$34,8,FALSE),"")</f>
        <v/>
      </c>
    </row>
    <row r="92" spans="1:39" ht="18" customHeight="1" x14ac:dyDescent="0.2">
      <c r="B92" s="78"/>
      <c r="C92" s="9"/>
      <c r="D92" s="10"/>
      <c r="E92" s="9"/>
      <c r="F92" s="8"/>
      <c r="G92" s="20" t="str">
        <f>IF(F92="","",SUMPRODUCT(IF(I92="",0,INDEX('Appendix 3 Rules'!$B$2:$B$18,MATCH(F92,'Appendix 3 Rules'!$A$2:$A$17))))+(IF(K92="",0,INDEX('Appendix 3 Rules'!$C$2:$C$18,MATCH(F92,'Appendix 3 Rules'!$A$2:$A$17))))+(IF(M92="",0,INDEX('Appendix 3 Rules'!$D$2:$D$18,MATCH(F92,'Appendix 3 Rules'!$A$2:$A$17))))+(IF(O92="",0,INDEX('Appendix 3 Rules'!$E$2:$E$18,MATCH(F92,'Appendix 3 Rules'!$A$2:$A$17))))+(IF(Q92="",0,INDEX('Appendix 3 Rules'!$F$2:$F$18,MATCH(F92,'Appendix 3 Rules'!$A$2:$A$17))))+(IF(S92="",0,INDEX('Appendix 3 Rules'!$G$2:$G$18,MATCH(F92,'Appendix 3 Rules'!$A$2:$A$17))))+(IF(U92="",0,INDEX('Appendix 3 Rules'!$H$2:$H$18,MATCH(F92,'Appendix 3 Rules'!$A$2:$A$17))))+(IF(W92="",0,INDEX('Appendix 3 Rules'!$I$2:$I$18,MATCH(F92,'Appendix 3 Rules'!$A$2:$A$17))))+(IF(Y92="",0,INDEX('Appendix 3 Rules'!$J$2:$J$18,MATCH(F92,'Appendix 3 Rules'!$A$2:$A$17))))+(IF(AA92="",0,INDEX('Appendix 3 Rules'!$K$2:$K$18,MATCH(F92,'Appendix 3 Rules'!$A$2:$A$17))))+(IF(AC92="",0,INDEX('Appendix 3 Rules'!$L$2:$L$18,MATCH(F92,'Appendix 3 Rules'!$A$2:$A$17))))+(IF(AE92="",0,INDEX('Appendix 3 Rules'!$M$2:$M$18,MATCH(F92,'Appendix 3 Rules'!$A$2:$A$17))))+(IF(AG92="",0,INDEX('Appendix 3 Rules'!$N$2:$N$18,MATCH(F92,'Appendix 3 Rules'!$A$2:$A$17))))+(IF(F92="gc1",VLOOKUP(F92,'Appendix 3 Rules'!A$34:$O83,15)))+(IF(F92="gc2",VLOOKUP(F92,'Appendix 3 Rules'!A$34:$O83,15)))+(IF(F92="gc3",VLOOKUP(F92,'Appendix 3 Rules'!A$34:$O83,15)))+(IF(F92="gr1",VLOOKUP(F92,'Appendix 3 Rules'!A$34:$O83,15)))+(IF(F92="gr2",VLOOKUP(F92,'Appendix 3 Rules'!A$34:$O83,15)))+(IF(F92="gr3",VLOOKUP(F92,'Appendix 3 Rules'!A$34:$O83,15)))+(IF(F92="h1",VLOOKUP(F92,'Appendix 3 Rules'!A$34:$O83,15)))+(IF(F92="h2",VLOOKUP(F92,'Appendix 3 Rules'!A$34:$O83,15)))+(IF(F92="h3",VLOOKUP(F92,'Appendix 3 Rules'!A$34:$O83,15)))+(IF(F92="i1",VLOOKUP(F92,'Appendix 3 Rules'!A$34:$O83,15)))+(IF(F92="i2",VLOOKUP(F92,'Appendix 3 Rules'!A$34:$O83,15)))+(IF(F92="j1",VLOOKUP(F92,'Appendix 3 Rules'!A$34:$O83,15)))+(IF(F92="j2",VLOOKUP(F92,'Appendix 3 Rules'!A$34:$O83,15)))+(IF(F92="k",VLOOKUP(F92,'Appendix 3 Rules'!A$34:$O83,15)))+(IF(F92="l1",VLOOKUP(F92,'Appendix 3 Rules'!A$34:$O83,15)))+(IF(F92="l2",VLOOKUP(F92,'Appendix 3 Rules'!A$34:$O83,15)))+(IF(F92="m1",VLOOKUP(F92,'Appendix 3 Rules'!A$34:$O83,15)))+(IF(F92="m2",VLOOKUP(F92,'Appendix 3 Rules'!A$34:$O83,15)))+(IF(F92="m3",VLOOKUP(F92,'Appendix 3 Rules'!A$34:$O83,15)))+(IF(F92="n",VLOOKUP(F92,'Appendix 3 Rules'!A$34:$O83,15)))+(IF(F92="o",VLOOKUP(F92,'Appendix 3 Rules'!A$34:$O83,15)))+(IF(F92="p",VLOOKUP(F92,'Appendix 3 Rules'!A$34:$O83,15)))+(IF(F92="q",VLOOKUP(F92,'Appendix 3 Rules'!A$34:$O83,15)))+(IF(F92="r",VLOOKUP(F92,'Appendix 3 Rules'!A$34:$O83,15)))+(IF(F92="s",VLOOKUP(F92,'Appendix 3 Rules'!A$34:$O83,15)))+(IF(F92="t",VLOOKUP(F92,'Appendix 3 Rules'!A$34:$O83,15)))+(IF(F92="u",VLOOKUP(F92,'Appendix 3 Rules'!A$34:$O83,15))))</f>
        <v/>
      </c>
      <c r="H92" s="80" t="str">
        <f>IF(F92="","",IF(OR(F92="d",F92="e",F92="gc1",F92="gc2",F92="gc3",F92="gr1",F92="gr2",F92="gr3",F92="h1",F92="h2",F92="h3",F92="i1",F92="i2",F92="j1",F92="j2",F92="k",F92="l1",F92="l2",F92="m1",F92="m2",F92="m3",F92="n",F92="o",F92="p",F92="q",F92="r",F92="s",F92="t",F92="u",F92="f"),MIN(G92,VLOOKUP(F92,'Appx 3 (Mass) Rules'!$A$1:$D$150,4,0)),MIN(G92,VLOOKUP(F92,'Appx 3 (Mass) Rules'!$A$1:$D$150,4,0),SUMPRODUCT(IF(I92="",0,INDEX('Appendix 3 Rules'!$B$2:$B$18,MATCH(F92,'Appendix 3 Rules'!$A$2:$A$17))))+(IF(K92="",0,INDEX('Appendix 3 Rules'!$C$2:$C$18,MATCH(F92,'Appendix 3 Rules'!$A$2:$A$17))))+(IF(M92="",0,INDEX('Appendix 3 Rules'!$D$2:$D$18,MATCH(F92,'Appendix 3 Rules'!$A$2:$A$17))))+(IF(O92="",0,INDEX('Appendix 3 Rules'!$E$2:$E$18,MATCH(F92,'Appendix 3 Rules'!$A$2:$A$17))))+(IF(Q92="",0,INDEX('Appendix 3 Rules'!$F$2:$F$18,MATCH(F92,'Appendix 3 Rules'!$A$2:$A$17))))+(IF(S92="",0,INDEX('Appendix 3 Rules'!$G$2:$G$18,MATCH(F92,'Appendix 3 Rules'!$A$2:$A$17))))+(IF(U92="",0,INDEX('Appendix 3 Rules'!$H$2:$H$18,MATCH(F92,'Appendix 3 Rules'!$A$2:$A$17))))+(IF(W92="",0,INDEX('Appendix 3 Rules'!$I$2:$I$18,MATCH(F92,'Appendix 3 Rules'!$A$2:$A$17))))+(IF(Y92="",0,INDEX('Appendix 3 Rules'!$J$2:$J$18,MATCH(F92,'Appendix 3 Rules'!$A$2:$A$17))))+(IF(AA92="",0,INDEX('Appendix 3 Rules'!$K$2:$K$18,MATCH(F92,'Appendix 3 Rules'!$A$2:$A$17))))+(IF(AC92="",0,INDEX('Appendix 3 Rules'!$L$2:$L$18,MATCH(F92,'Appendix 3 Rules'!$A$2:$A$17))))+(IF(AE92="",0,INDEX('Appendix 3 Rules'!$M$2:$M$18,MATCH(F92,'Appendix 3 Rules'!$A$2:$A$17))))+(IF(AG92="",0,INDEX('Appendix 3 Rules'!$N$2:$N$18,MATCH(F92,'Appendix 3 Rules'!$A$2:$A$17))))+(IF(F92="gc1",VLOOKUP(F92,'Appendix 3 Rules'!A$34:$O83,15)))+(IF(F92="gc2",VLOOKUP(F92,'Appendix 3 Rules'!A$34:$O83,15)))+(IF(F92="gc3",VLOOKUP(F92,'Appendix 3 Rules'!A$34:$O83,15)))+(IF(F92="gr1",VLOOKUP(F92,'Appendix 3 Rules'!A$34:$O83,15)))+(IF(F92="gr2",VLOOKUP(F92,'Appendix 3 Rules'!A$34:$O83,15)))+(IF(F92="gr3",VLOOKUP(F92,'Appendix 3 Rules'!A$34:$O83,15)))+(IF(F92="h1",VLOOKUP(F92,'Appendix 3 Rules'!A$34:$O83,15)))+(IF(F92="h2",VLOOKUP(F92,'Appendix 3 Rules'!A$34:$O83,15)))+(IF(F92="h3",VLOOKUP(F92,'Appendix 3 Rules'!A$34:$O83,15)))+(IF(F92="i1",VLOOKUP(F92,'Appendix 3 Rules'!A$34:$O83,15)))+(IF(F92="i2",VLOOKUP(F92,'Appendix 3 Rules'!A$34:$O83,15)))+(IF(F92="j1",VLOOKUP(F92,'Appendix 3 Rules'!A$34:$O83,15)))+(IF(F92="j2",VLOOKUP(F92,'Appendix 3 Rules'!A$34:$O83,15)))+(IF(F92="k",VLOOKUP(F92,'Appendix 3 Rules'!A$34:$O83,15)))+(IF(F92="l1",VLOOKUP(F92,'Appendix 3 Rules'!A$34:$O83,15)))+(IF(F92="l2",VLOOKUP(F92,'Appendix 3 Rules'!A$34:$O83,15)))+(IF(F92="m1",VLOOKUP(F92,'Appendix 3 Rules'!A$34:$O83,15)))+(IF(F92="m2",VLOOKUP(F92,'Appendix 3 Rules'!A$34:$O83,15)))+(IF(F92="m3",VLOOKUP(F92,'Appendix 3 Rules'!A$34:$O83,15)))+(IF(F92="n",VLOOKUP(F92,'Appendix 3 Rules'!A$34:$O83,15)))+(IF(F92="o",VLOOKUP(F92,'Appendix 3 Rules'!A$34:$O83,15)))+(IF(F92="p",VLOOKUP(F92,'Appendix 3 Rules'!A$34:$O83,15)))+(IF(F92="q",VLOOKUP(F92,'Appendix 3 Rules'!A$34:$O83,15)))+(IF(F92="r",VLOOKUP(F92,'Appendix 3 Rules'!A$34:$O83,15)))+(IF(F92="s",VLOOKUP(F92,'Appendix 3 Rules'!A$34:$O83,15)))+(IF(F92="t",VLOOKUP(F92,'Appendix 3 Rules'!A$34:$O83,15)))+(IF(F92="u",VLOOKUP(F92,'Appendix 3 Rules'!A$34:$O83,15))))))</f>
        <v/>
      </c>
      <c r="I92" s="11"/>
      <c r="J92" s="14"/>
      <c r="K92" s="11"/>
      <c r="L92" s="14"/>
      <c r="M92" s="11"/>
      <c r="N92" s="14"/>
      <c r="O92" s="11"/>
      <c r="P92" s="14"/>
      <c r="Q92" s="11"/>
      <c r="R92" s="14"/>
      <c r="S92" s="76"/>
      <c r="T92" s="14"/>
      <c r="U92" s="11"/>
      <c r="V92" s="14"/>
      <c r="W92" s="11"/>
      <c r="X92" s="14"/>
      <c r="Y92" s="77"/>
      <c r="Z92" s="14"/>
      <c r="AA92" s="77"/>
      <c r="AB92" s="14"/>
      <c r="AC92" s="8"/>
      <c r="AD92" s="13"/>
      <c r="AE92" s="8"/>
      <c r="AF92" s="13"/>
      <c r="AG92" s="8"/>
      <c r="AH92" s="13"/>
      <c r="AI92" s="60"/>
      <c r="AK92" s="13" t="str">
        <f>IF(AND(F92&lt;&gt;"f",M92&lt;&gt;""),VLOOKUP(F92,'Appendix 3 Rules'!$A$1:$O$34,4,FALSE),"")</f>
        <v/>
      </c>
      <c r="AL92" s="13" t="str">
        <f>IF(Q92="","",VLOOKUP(F92,'Appendix 3 Rules'!$A$1:$N$34,6,FALSE))</f>
        <v/>
      </c>
      <c r="AM92" s="13" t="str">
        <f>IF(AND(F92="f",U92&lt;&gt;""),VLOOKUP(F92,'Appendix 3 Rules'!$A$1:$N$34,8,FALSE),"")</f>
        <v/>
      </c>
    </row>
    <row r="93" spans="1:39" ht="18" customHeight="1" x14ac:dyDescent="0.2">
      <c r="B93" s="78"/>
      <c r="C93" s="9"/>
      <c r="D93" s="10"/>
      <c r="E93" s="9"/>
      <c r="F93" s="8"/>
      <c r="G93" s="20" t="str">
        <f>IF(F93="","",SUMPRODUCT(IF(I93="",0,INDEX('Appendix 3 Rules'!$B$2:$B$18,MATCH(F93,'Appendix 3 Rules'!$A$2:$A$17))))+(IF(K93="",0,INDEX('Appendix 3 Rules'!$C$2:$C$18,MATCH(F93,'Appendix 3 Rules'!$A$2:$A$17))))+(IF(M93="",0,INDEX('Appendix 3 Rules'!$D$2:$D$18,MATCH(F93,'Appendix 3 Rules'!$A$2:$A$17))))+(IF(O93="",0,INDEX('Appendix 3 Rules'!$E$2:$E$18,MATCH(F93,'Appendix 3 Rules'!$A$2:$A$17))))+(IF(Q93="",0,INDEX('Appendix 3 Rules'!$F$2:$F$18,MATCH(F93,'Appendix 3 Rules'!$A$2:$A$17))))+(IF(S93="",0,INDEX('Appendix 3 Rules'!$G$2:$G$18,MATCH(F93,'Appendix 3 Rules'!$A$2:$A$17))))+(IF(U93="",0,INDEX('Appendix 3 Rules'!$H$2:$H$18,MATCH(F93,'Appendix 3 Rules'!$A$2:$A$17))))+(IF(W93="",0,INDEX('Appendix 3 Rules'!$I$2:$I$18,MATCH(F93,'Appendix 3 Rules'!$A$2:$A$17))))+(IF(Y93="",0,INDEX('Appendix 3 Rules'!$J$2:$J$18,MATCH(F93,'Appendix 3 Rules'!$A$2:$A$17))))+(IF(AA93="",0,INDEX('Appendix 3 Rules'!$K$2:$K$18,MATCH(F93,'Appendix 3 Rules'!$A$2:$A$17))))+(IF(AC93="",0,INDEX('Appendix 3 Rules'!$L$2:$L$18,MATCH(F93,'Appendix 3 Rules'!$A$2:$A$17))))+(IF(AE93="",0,INDEX('Appendix 3 Rules'!$M$2:$M$18,MATCH(F93,'Appendix 3 Rules'!$A$2:$A$17))))+(IF(AG93="",0,INDEX('Appendix 3 Rules'!$N$2:$N$18,MATCH(F93,'Appendix 3 Rules'!$A$2:$A$17))))+(IF(F93="gc1",VLOOKUP(F93,'Appendix 3 Rules'!A$34:$O84,15)))+(IF(F93="gc2",VLOOKUP(F93,'Appendix 3 Rules'!A$34:$O84,15)))+(IF(F93="gc3",VLOOKUP(F93,'Appendix 3 Rules'!A$34:$O84,15)))+(IF(F93="gr1",VLOOKUP(F93,'Appendix 3 Rules'!A$34:$O84,15)))+(IF(F93="gr2",VLOOKUP(F93,'Appendix 3 Rules'!A$34:$O84,15)))+(IF(F93="gr3",VLOOKUP(F93,'Appendix 3 Rules'!A$34:$O84,15)))+(IF(F93="h1",VLOOKUP(F93,'Appendix 3 Rules'!A$34:$O84,15)))+(IF(F93="h2",VLOOKUP(F93,'Appendix 3 Rules'!A$34:$O84,15)))+(IF(F93="h3",VLOOKUP(F93,'Appendix 3 Rules'!A$34:$O84,15)))+(IF(F93="i1",VLOOKUP(F93,'Appendix 3 Rules'!A$34:$O84,15)))+(IF(F93="i2",VLOOKUP(F93,'Appendix 3 Rules'!A$34:$O84,15)))+(IF(F93="j1",VLOOKUP(F93,'Appendix 3 Rules'!A$34:$O84,15)))+(IF(F93="j2",VLOOKUP(F93,'Appendix 3 Rules'!A$34:$O84,15)))+(IF(F93="k",VLOOKUP(F93,'Appendix 3 Rules'!A$34:$O84,15)))+(IF(F93="l1",VLOOKUP(F93,'Appendix 3 Rules'!A$34:$O84,15)))+(IF(F93="l2",VLOOKUP(F93,'Appendix 3 Rules'!A$34:$O84,15)))+(IF(F93="m1",VLOOKUP(F93,'Appendix 3 Rules'!A$34:$O84,15)))+(IF(F93="m2",VLOOKUP(F93,'Appendix 3 Rules'!A$34:$O84,15)))+(IF(F93="m3",VLOOKUP(F93,'Appendix 3 Rules'!A$34:$O84,15)))+(IF(F93="n",VLOOKUP(F93,'Appendix 3 Rules'!A$34:$O84,15)))+(IF(F93="o",VLOOKUP(F93,'Appendix 3 Rules'!A$34:$O84,15)))+(IF(F93="p",VLOOKUP(F93,'Appendix 3 Rules'!A$34:$O84,15)))+(IF(F93="q",VLOOKUP(F93,'Appendix 3 Rules'!A$34:$O84,15)))+(IF(F93="r",VLOOKUP(F93,'Appendix 3 Rules'!A$34:$O84,15)))+(IF(F93="s",VLOOKUP(F93,'Appendix 3 Rules'!A$34:$O84,15)))+(IF(F93="t",VLOOKUP(F93,'Appendix 3 Rules'!A$34:$O84,15)))+(IF(F93="u",VLOOKUP(F93,'Appendix 3 Rules'!A$34:$O84,15))))</f>
        <v/>
      </c>
      <c r="H93" s="80" t="str">
        <f>IF(F93="","",IF(OR(F93="d",F93="e",F93="gc1",F93="gc2",F93="gc3",F93="gr1",F93="gr2",F93="gr3",F93="h1",F93="h2",F93="h3",F93="i1",F93="i2",F93="j1",F93="j2",F93="k",F93="l1",F93="l2",F93="m1",F93="m2",F93="m3",F93="n",F93="o",F93="p",F93="q",F93="r",F93="s",F93="t",F93="u",F93="f"),MIN(G93,VLOOKUP(F93,'Appx 3 (Mass) Rules'!$A$1:$D$150,4,0)),MIN(G93,VLOOKUP(F93,'Appx 3 (Mass) Rules'!$A$1:$D$150,4,0),SUMPRODUCT(IF(I93="",0,INDEX('Appendix 3 Rules'!$B$2:$B$18,MATCH(F93,'Appendix 3 Rules'!$A$2:$A$17))))+(IF(K93="",0,INDEX('Appendix 3 Rules'!$C$2:$C$18,MATCH(F93,'Appendix 3 Rules'!$A$2:$A$17))))+(IF(M93="",0,INDEX('Appendix 3 Rules'!$D$2:$D$18,MATCH(F93,'Appendix 3 Rules'!$A$2:$A$17))))+(IF(O93="",0,INDEX('Appendix 3 Rules'!$E$2:$E$18,MATCH(F93,'Appendix 3 Rules'!$A$2:$A$17))))+(IF(Q93="",0,INDEX('Appendix 3 Rules'!$F$2:$F$18,MATCH(F93,'Appendix 3 Rules'!$A$2:$A$17))))+(IF(S93="",0,INDEX('Appendix 3 Rules'!$G$2:$G$18,MATCH(F93,'Appendix 3 Rules'!$A$2:$A$17))))+(IF(U93="",0,INDEX('Appendix 3 Rules'!$H$2:$H$18,MATCH(F93,'Appendix 3 Rules'!$A$2:$A$17))))+(IF(W93="",0,INDEX('Appendix 3 Rules'!$I$2:$I$18,MATCH(F93,'Appendix 3 Rules'!$A$2:$A$17))))+(IF(Y93="",0,INDEX('Appendix 3 Rules'!$J$2:$J$18,MATCH(F93,'Appendix 3 Rules'!$A$2:$A$17))))+(IF(AA93="",0,INDEX('Appendix 3 Rules'!$K$2:$K$18,MATCH(F93,'Appendix 3 Rules'!$A$2:$A$17))))+(IF(AC93="",0,INDEX('Appendix 3 Rules'!$L$2:$L$18,MATCH(F93,'Appendix 3 Rules'!$A$2:$A$17))))+(IF(AE93="",0,INDEX('Appendix 3 Rules'!$M$2:$M$18,MATCH(F93,'Appendix 3 Rules'!$A$2:$A$17))))+(IF(AG93="",0,INDEX('Appendix 3 Rules'!$N$2:$N$18,MATCH(F93,'Appendix 3 Rules'!$A$2:$A$17))))+(IF(F93="gc1",VLOOKUP(F93,'Appendix 3 Rules'!A$34:$O84,15)))+(IF(F93="gc2",VLOOKUP(F93,'Appendix 3 Rules'!A$34:$O84,15)))+(IF(F93="gc3",VLOOKUP(F93,'Appendix 3 Rules'!A$34:$O84,15)))+(IF(F93="gr1",VLOOKUP(F93,'Appendix 3 Rules'!A$34:$O84,15)))+(IF(F93="gr2",VLOOKUP(F93,'Appendix 3 Rules'!A$34:$O84,15)))+(IF(F93="gr3",VLOOKUP(F93,'Appendix 3 Rules'!A$34:$O84,15)))+(IF(F93="h1",VLOOKUP(F93,'Appendix 3 Rules'!A$34:$O84,15)))+(IF(F93="h2",VLOOKUP(F93,'Appendix 3 Rules'!A$34:$O84,15)))+(IF(F93="h3",VLOOKUP(F93,'Appendix 3 Rules'!A$34:$O84,15)))+(IF(F93="i1",VLOOKUP(F93,'Appendix 3 Rules'!A$34:$O84,15)))+(IF(F93="i2",VLOOKUP(F93,'Appendix 3 Rules'!A$34:$O84,15)))+(IF(F93="j1",VLOOKUP(F93,'Appendix 3 Rules'!A$34:$O84,15)))+(IF(F93="j2",VLOOKUP(F93,'Appendix 3 Rules'!A$34:$O84,15)))+(IF(F93="k",VLOOKUP(F93,'Appendix 3 Rules'!A$34:$O84,15)))+(IF(F93="l1",VLOOKUP(F93,'Appendix 3 Rules'!A$34:$O84,15)))+(IF(F93="l2",VLOOKUP(F93,'Appendix 3 Rules'!A$34:$O84,15)))+(IF(F93="m1",VLOOKUP(F93,'Appendix 3 Rules'!A$34:$O84,15)))+(IF(F93="m2",VLOOKUP(F93,'Appendix 3 Rules'!A$34:$O84,15)))+(IF(F93="m3",VLOOKUP(F93,'Appendix 3 Rules'!A$34:$O84,15)))+(IF(F93="n",VLOOKUP(F93,'Appendix 3 Rules'!A$34:$O84,15)))+(IF(F93="o",VLOOKUP(F93,'Appendix 3 Rules'!A$34:$O84,15)))+(IF(F93="p",VLOOKUP(F93,'Appendix 3 Rules'!A$34:$O84,15)))+(IF(F93="q",VLOOKUP(F93,'Appendix 3 Rules'!A$34:$O84,15)))+(IF(F93="r",VLOOKUP(F93,'Appendix 3 Rules'!A$34:$O84,15)))+(IF(F93="s",VLOOKUP(F93,'Appendix 3 Rules'!A$34:$O84,15)))+(IF(F93="t",VLOOKUP(F93,'Appendix 3 Rules'!A$34:$O84,15)))+(IF(F93="u",VLOOKUP(F93,'Appendix 3 Rules'!A$34:$O84,15))))))</f>
        <v/>
      </c>
      <c r="I93" s="12"/>
      <c r="J93" s="13"/>
      <c r="K93" s="12"/>
      <c r="L93" s="13"/>
      <c r="M93" s="12"/>
      <c r="N93" s="13"/>
      <c r="O93" s="12"/>
      <c r="P93" s="13"/>
      <c r="Q93" s="12"/>
      <c r="R93" s="13"/>
      <c r="S93" s="12"/>
      <c r="T93" s="13"/>
      <c r="U93" s="12"/>
      <c r="V93" s="13"/>
      <c r="W93" s="12"/>
      <c r="X93" s="13"/>
      <c r="Y93" s="12"/>
      <c r="Z93" s="13"/>
      <c r="AA93" s="12"/>
      <c r="AB93" s="13"/>
      <c r="AC93" s="8"/>
      <c r="AD93" s="13"/>
      <c r="AE93" s="8"/>
      <c r="AF93" s="13"/>
      <c r="AG93" s="8"/>
      <c r="AH93" s="13"/>
      <c r="AI93" s="60"/>
      <c r="AK93" s="13" t="str">
        <f>IF(AND(F93&lt;&gt;"f",M93&lt;&gt;""),VLOOKUP(F93,'Appendix 3 Rules'!$A$1:$O$34,4,FALSE),"")</f>
        <v/>
      </c>
      <c r="AL93" s="13" t="str">
        <f>IF(Q93="","",VLOOKUP(F93,'Appendix 3 Rules'!$A$1:$N$34,6,FALSE))</f>
        <v/>
      </c>
      <c r="AM93" s="13" t="str">
        <f>IF(AND(F93="f",U93&lt;&gt;""),VLOOKUP(F93,'Appendix 3 Rules'!$A$1:$N$34,8,FALSE),"")</f>
        <v/>
      </c>
    </row>
    <row r="94" spans="1:39" ht="18" customHeight="1" x14ac:dyDescent="0.2">
      <c r="A94" s="81"/>
      <c r="B94" s="78"/>
      <c r="C94" s="9"/>
      <c r="D94" s="10"/>
      <c r="E94" s="9"/>
      <c r="F94" s="8"/>
      <c r="G94" s="20" t="str">
        <f>IF(F94="","",SUMPRODUCT(IF(I94="",0,INDEX('Appendix 3 Rules'!$B$2:$B$18,MATCH(F94,'Appendix 3 Rules'!$A$2:$A$17))))+(IF(K94="",0,INDEX('Appendix 3 Rules'!$C$2:$C$18,MATCH(F94,'Appendix 3 Rules'!$A$2:$A$17))))+(IF(M94="",0,INDEX('Appendix 3 Rules'!$D$2:$D$18,MATCH(F94,'Appendix 3 Rules'!$A$2:$A$17))))+(IF(O94="",0,INDEX('Appendix 3 Rules'!$E$2:$E$18,MATCH(F94,'Appendix 3 Rules'!$A$2:$A$17))))+(IF(Q94="",0,INDEX('Appendix 3 Rules'!$F$2:$F$18,MATCH(F94,'Appendix 3 Rules'!$A$2:$A$17))))+(IF(S94="",0,INDEX('Appendix 3 Rules'!$G$2:$G$18,MATCH(F94,'Appendix 3 Rules'!$A$2:$A$17))))+(IF(U94="",0,INDEX('Appendix 3 Rules'!$H$2:$H$18,MATCH(F94,'Appendix 3 Rules'!$A$2:$A$17))))+(IF(W94="",0,INDEX('Appendix 3 Rules'!$I$2:$I$18,MATCH(F94,'Appendix 3 Rules'!$A$2:$A$17))))+(IF(Y94="",0,INDEX('Appendix 3 Rules'!$J$2:$J$18,MATCH(F94,'Appendix 3 Rules'!$A$2:$A$17))))+(IF(AA94="",0,INDEX('Appendix 3 Rules'!$K$2:$K$18,MATCH(F94,'Appendix 3 Rules'!$A$2:$A$17))))+(IF(AC94="",0,INDEX('Appendix 3 Rules'!$L$2:$L$18,MATCH(F94,'Appendix 3 Rules'!$A$2:$A$17))))+(IF(AE94="",0,INDEX('Appendix 3 Rules'!$M$2:$M$18,MATCH(F94,'Appendix 3 Rules'!$A$2:$A$17))))+(IF(AG94="",0,INDEX('Appendix 3 Rules'!$N$2:$N$18,MATCH(F94,'Appendix 3 Rules'!$A$2:$A$17))))+(IF(F94="gc1",VLOOKUP(F94,'Appendix 3 Rules'!A$34:$O85,15)))+(IF(F94="gc2",VLOOKUP(F94,'Appendix 3 Rules'!A$34:$O85,15)))+(IF(F94="gc3",VLOOKUP(F94,'Appendix 3 Rules'!A$34:$O85,15)))+(IF(F94="gr1",VLOOKUP(F94,'Appendix 3 Rules'!A$34:$O85,15)))+(IF(F94="gr2",VLOOKUP(F94,'Appendix 3 Rules'!A$34:$O85,15)))+(IF(F94="gr3",VLOOKUP(F94,'Appendix 3 Rules'!A$34:$O85,15)))+(IF(F94="h1",VLOOKUP(F94,'Appendix 3 Rules'!A$34:$O85,15)))+(IF(F94="h2",VLOOKUP(F94,'Appendix 3 Rules'!A$34:$O85,15)))+(IF(F94="h3",VLOOKUP(F94,'Appendix 3 Rules'!A$34:$O85,15)))+(IF(F94="i1",VLOOKUP(F94,'Appendix 3 Rules'!A$34:$O85,15)))+(IF(F94="i2",VLOOKUP(F94,'Appendix 3 Rules'!A$34:$O85,15)))+(IF(F94="j1",VLOOKUP(F94,'Appendix 3 Rules'!A$34:$O85,15)))+(IF(F94="j2",VLOOKUP(F94,'Appendix 3 Rules'!A$34:$O85,15)))+(IF(F94="k",VLOOKUP(F94,'Appendix 3 Rules'!A$34:$O85,15)))+(IF(F94="l1",VLOOKUP(F94,'Appendix 3 Rules'!A$34:$O85,15)))+(IF(F94="l2",VLOOKUP(F94,'Appendix 3 Rules'!A$34:$O85,15)))+(IF(F94="m1",VLOOKUP(F94,'Appendix 3 Rules'!A$34:$O85,15)))+(IF(F94="m2",VLOOKUP(F94,'Appendix 3 Rules'!A$34:$O85,15)))+(IF(F94="m3",VLOOKUP(F94,'Appendix 3 Rules'!A$34:$O85,15)))+(IF(F94="n",VLOOKUP(F94,'Appendix 3 Rules'!A$34:$O85,15)))+(IF(F94="o",VLOOKUP(F94,'Appendix 3 Rules'!A$34:$O85,15)))+(IF(F94="p",VLOOKUP(F94,'Appendix 3 Rules'!A$34:$O85,15)))+(IF(F94="q",VLOOKUP(F94,'Appendix 3 Rules'!A$34:$O85,15)))+(IF(F94="r",VLOOKUP(F94,'Appendix 3 Rules'!A$34:$O85,15)))+(IF(F94="s",VLOOKUP(F94,'Appendix 3 Rules'!A$34:$O85,15)))+(IF(F94="t",VLOOKUP(F94,'Appendix 3 Rules'!A$34:$O85,15)))+(IF(F94="u",VLOOKUP(F94,'Appendix 3 Rules'!A$34:$O85,15))))</f>
        <v/>
      </c>
      <c r="H94" s="80" t="str">
        <f>IF(F94="","",IF(OR(F94="d",F94="e",F94="gc1",F94="gc2",F94="gc3",F94="gr1",F94="gr2",F94="gr3",F94="h1",F94="h2",F94="h3",F94="i1",F94="i2",F94="j1",F94="j2",F94="k",F94="l1",F94="l2",F94="m1",F94="m2",F94="m3",F94="n",F94="o",F94="p",F94="q",F94="r",F94="s",F94="t",F94="u",F94="f"),MIN(G94,VLOOKUP(F94,'Appx 3 (Mass) Rules'!$A$1:$D$150,4,0)),MIN(G94,VLOOKUP(F94,'Appx 3 (Mass) Rules'!$A$1:$D$150,4,0),SUMPRODUCT(IF(I94="",0,INDEX('Appendix 3 Rules'!$B$2:$B$18,MATCH(F94,'Appendix 3 Rules'!$A$2:$A$17))))+(IF(K94="",0,INDEX('Appendix 3 Rules'!$C$2:$C$18,MATCH(F94,'Appendix 3 Rules'!$A$2:$A$17))))+(IF(M94="",0,INDEX('Appendix 3 Rules'!$D$2:$D$18,MATCH(F94,'Appendix 3 Rules'!$A$2:$A$17))))+(IF(O94="",0,INDEX('Appendix 3 Rules'!$E$2:$E$18,MATCH(F94,'Appendix 3 Rules'!$A$2:$A$17))))+(IF(Q94="",0,INDEX('Appendix 3 Rules'!$F$2:$F$18,MATCH(F94,'Appendix 3 Rules'!$A$2:$A$17))))+(IF(S94="",0,INDEX('Appendix 3 Rules'!$G$2:$G$18,MATCH(F94,'Appendix 3 Rules'!$A$2:$A$17))))+(IF(U94="",0,INDEX('Appendix 3 Rules'!$H$2:$H$18,MATCH(F94,'Appendix 3 Rules'!$A$2:$A$17))))+(IF(W94="",0,INDEX('Appendix 3 Rules'!$I$2:$I$18,MATCH(F94,'Appendix 3 Rules'!$A$2:$A$17))))+(IF(Y94="",0,INDEX('Appendix 3 Rules'!$J$2:$J$18,MATCH(F94,'Appendix 3 Rules'!$A$2:$A$17))))+(IF(AA94="",0,INDEX('Appendix 3 Rules'!$K$2:$K$18,MATCH(F94,'Appendix 3 Rules'!$A$2:$A$17))))+(IF(AC94="",0,INDEX('Appendix 3 Rules'!$L$2:$L$18,MATCH(F94,'Appendix 3 Rules'!$A$2:$A$17))))+(IF(AE94="",0,INDEX('Appendix 3 Rules'!$M$2:$M$18,MATCH(F94,'Appendix 3 Rules'!$A$2:$A$17))))+(IF(AG94="",0,INDEX('Appendix 3 Rules'!$N$2:$N$18,MATCH(F94,'Appendix 3 Rules'!$A$2:$A$17))))+(IF(F94="gc1",VLOOKUP(F94,'Appendix 3 Rules'!A$34:$O85,15)))+(IF(F94="gc2",VLOOKUP(F94,'Appendix 3 Rules'!A$34:$O85,15)))+(IF(F94="gc3",VLOOKUP(F94,'Appendix 3 Rules'!A$34:$O85,15)))+(IF(F94="gr1",VLOOKUP(F94,'Appendix 3 Rules'!A$34:$O85,15)))+(IF(F94="gr2",VLOOKUP(F94,'Appendix 3 Rules'!A$34:$O85,15)))+(IF(F94="gr3",VLOOKUP(F94,'Appendix 3 Rules'!A$34:$O85,15)))+(IF(F94="h1",VLOOKUP(F94,'Appendix 3 Rules'!A$34:$O85,15)))+(IF(F94="h2",VLOOKUP(F94,'Appendix 3 Rules'!A$34:$O85,15)))+(IF(F94="h3",VLOOKUP(F94,'Appendix 3 Rules'!A$34:$O85,15)))+(IF(F94="i1",VLOOKUP(F94,'Appendix 3 Rules'!A$34:$O85,15)))+(IF(F94="i2",VLOOKUP(F94,'Appendix 3 Rules'!A$34:$O85,15)))+(IF(F94="j1",VLOOKUP(F94,'Appendix 3 Rules'!A$34:$O85,15)))+(IF(F94="j2",VLOOKUP(F94,'Appendix 3 Rules'!A$34:$O85,15)))+(IF(F94="k",VLOOKUP(F94,'Appendix 3 Rules'!A$34:$O85,15)))+(IF(F94="l1",VLOOKUP(F94,'Appendix 3 Rules'!A$34:$O85,15)))+(IF(F94="l2",VLOOKUP(F94,'Appendix 3 Rules'!A$34:$O85,15)))+(IF(F94="m1",VLOOKUP(F94,'Appendix 3 Rules'!A$34:$O85,15)))+(IF(F94="m2",VLOOKUP(F94,'Appendix 3 Rules'!A$34:$O85,15)))+(IF(F94="m3",VLOOKUP(F94,'Appendix 3 Rules'!A$34:$O85,15)))+(IF(F94="n",VLOOKUP(F94,'Appendix 3 Rules'!A$34:$O85,15)))+(IF(F94="o",VLOOKUP(F94,'Appendix 3 Rules'!A$34:$O85,15)))+(IF(F94="p",VLOOKUP(F94,'Appendix 3 Rules'!A$34:$O85,15)))+(IF(F94="q",VLOOKUP(F94,'Appendix 3 Rules'!A$34:$O85,15)))+(IF(F94="r",VLOOKUP(F94,'Appendix 3 Rules'!A$34:$O85,15)))+(IF(F94="s",VLOOKUP(F94,'Appendix 3 Rules'!A$34:$O85,15)))+(IF(F94="t",VLOOKUP(F94,'Appendix 3 Rules'!A$34:$O85,15)))+(IF(F94="u",VLOOKUP(F94,'Appendix 3 Rules'!A$34:$O85,15))))))</f>
        <v/>
      </c>
      <c r="I94" s="11"/>
      <c r="J94" s="14"/>
      <c r="K94" s="11"/>
      <c r="L94" s="14"/>
      <c r="M94" s="11"/>
      <c r="N94" s="14"/>
      <c r="O94" s="11"/>
      <c r="P94" s="14"/>
      <c r="Q94" s="11"/>
      <c r="R94" s="14"/>
      <c r="S94" s="76"/>
      <c r="T94" s="14"/>
      <c r="U94" s="11"/>
      <c r="V94" s="14"/>
      <c r="W94" s="11"/>
      <c r="X94" s="14"/>
      <c r="Y94" s="77"/>
      <c r="Z94" s="14"/>
      <c r="AA94" s="77"/>
      <c r="AB94" s="14"/>
      <c r="AC94" s="8"/>
      <c r="AD94" s="13"/>
      <c r="AE94" s="8"/>
      <c r="AF94" s="13"/>
      <c r="AG94" s="8"/>
      <c r="AH94" s="13"/>
      <c r="AI94" s="60"/>
      <c r="AK94" s="13" t="str">
        <f>IF(AND(F94&lt;&gt;"f",M94&lt;&gt;""),VLOOKUP(F94,'Appendix 3 Rules'!$A$1:$O$34,4,FALSE),"")</f>
        <v/>
      </c>
      <c r="AL94" s="13" t="str">
        <f>IF(Q94="","",VLOOKUP(F94,'Appendix 3 Rules'!$A$1:$N$34,6,FALSE))</f>
        <v/>
      </c>
      <c r="AM94" s="13" t="str">
        <f>IF(AND(F94="f",U94&lt;&gt;""),VLOOKUP(F94,'Appendix 3 Rules'!$A$1:$N$34,8,FALSE),"")</f>
        <v/>
      </c>
    </row>
    <row r="95" spans="1:39" ht="18" customHeight="1" x14ac:dyDescent="0.2">
      <c r="B95" s="78"/>
      <c r="C95" s="9"/>
      <c r="D95" s="10"/>
      <c r="E95" s="9"/>
      <c r="F95" s="8"/>
      <c r="G95" s="20" t="str">
        <f>IF(F95="","",SUMPRODUCT(IF(I95="",0,INDEX('Appendix 3 Rules'!$B$2:$B$18,MATCH(F95,'Appendix 3 Rules'!$A$2:$A$17))))+(IF(K95="",0,INDEX('Appendix 3 Rules'!$C$2:$C$18,MATCH(F95,'Appendix 3 Rules'!$A$2:$A$17))))+(IF(M95="",0,INDEX('Appendix 3 Rules'!$D$2:$D$18,MATCH(F95,'Appendix 3 Rules'!$A$2:$A$17))))+(IF(O95="",0,INDEX('Appendix 3 Rules'!$E$2:$E$18,MATCH(F95,'Appendix 3 Rules'!$A$2:$A$17))))+(IF(Q95="",0,INDEX('Appendix 3 Rules'!$F$2:$F$18,MATCH(F95,'Appendix 3 Rules'!$A$2:$A$17))))+(IF(S95="",0,INDEX('Appendix 3 Rules'!$G$2:$G$18,MATCH(F95,'Appendix 3 Rules'!$A$2:$A$17))))+(IF(U95="",0,INDEX('Appendix 3 Rules'!$H$2:$H$18,MATCH(F95,'Appendix 3 Rules'!$A$2:$A$17))))+(IF(W95="",0,INDEX('Appendix 3 Rules'!$I$2:$I$18,MATCH(F95,'Appendix 3 Rules'!$A$2:$A$17))))+(IF(Y95="",0,INDEX('Appendix 3 Rules'!$J$2:$J$18,MATCH(F95,'Appendix 3 Rules'!$A$2:$A$17))))+(IF(AA95="",0,INDEX('Appendix 3 Rules'!$K$2:$K$18,MATCH(F95,'Appendix 3 Rules'!$A$2:$A$17))))+(IF(AC95="",0,INDEX('Appendix 3 Rules'!$L$2:$L$18,MATCH(F95,'Appendix 3 Rules'!$A$2:$A$17))))+(IF(AE95="",0,INDEX('Appendix 3 Rules'!$M$2:$M$18,MATCH(F95,'Appendix 3 Rules'!$A$2:$A$17))))+(IF(AG95="",0,INDEX('Appendix 3 Rules'!$N$2:$N$18,MATCH(F95,'Appendix 3 Rules'!$A$2:$A$17))))+(IF(F95="gc1",VLOOKUP(F95,'Appendix 3 Rules'!A$34:$O86,15)))+(IF(F95="gc2",VLOOKUP(F95,'Appendix 3 Rules'!A$34:$O86,15)))+(IF(F95="gc3",VLOOKUP(F95,'Appendix 3 Rules'!A$34:$O86,15)))+(IF(F95="gr1",VLOOKUP(F95,'Appendix 3 Rules'!A$34:$O86,15)))+(IF(F95="gr2",VLOOKUP(F95,'Appendix 3 Rules'!A$34:$O86,15)))+(IF(F95="gr3",VLOOKUP(F95,'Appendix 3 Rules'!A$34:$O86,15)))+(IF(F95="h1",VLOOKUP(F95,'Appendix 3 Rules'!A$34:$O86,15)))+(IF(F95="h2",VLOOKUP(F95,'Appendix 3 Rules'!A$34:$O86,15)))+(IF(F95="h3",VLOOKUP(F95,'Appendix 3 Rules'!A$34:$O86,15)))+(IF(F95="i1",VLOOKUP(F95,'Appendix 3 Rules'!A$34:$O86,15)))+(IF(F95="i2",VLOOKUP(F95,'Appendix 3 Rules'!A$34:$O86,15)))+(IF(F95="j1",VLOOKUP(F95,'Appendix 3 Rules'!A$34:$O86,15)))+(IF(F95="j2",VLOOKUP(F95,'Appendix 3 Rules'!A$34:$O86,15)))+(IF(F95="k",VLOOKUP(F95,'Appendix 3 Rules'!A$34:$O86,15)))+(IF(F95="l1",VLOOKUP(F95,'Appendix 3 Rules'!A$34:$O86,15)))+(IF(F95="l2",VLOOKUP(F95,'Appendix 3 Rules'!A$34:$O86,15)))+(IF(F95="m1",VLOOKUP(F95,'Appendix 3 Rules'!A$34:$O86,15)))+(IF(F95="m2",VLOOKUP(F95,'Appendix 3 Rules'!A$34:$O86,15)))+(IF(F95="m3",VLOOKUP(F95,'Appendix 3 Rules'!A$34:$O86,15)))+(IF(F95="n",VLOOKUP(F95,'Appendix 3 Rules'!A$34:$O86,15)))+(IF(F95="o",VLOOKUP(F95,'Appendix 3 Rules'!A$34:$O86,15)))+(IF(F95="p",VLOOKUP(F95,'Appendix 3 Rules'!A$34:$O86,15)))+(IF(F95="q",VLOOKUP(F95,'Appendix 3 Rules'!A$34:$O86,15)))+(IF(F95="r",VLOOKUP(F95,'Appendix 3 Rules'!A$34:$O86,15)))+(IF(F95="s",VLOOKUP(F95,'Appendix 3 Rules'!A$34:$O86,15)))+(IF(F95="t",VLOOKUP(F95,'Appendix 3 Rules'!A$34:$O86,15)))+(IF(F95="u",VLOOKUP(F95,'Appendix 3 Rules'!A$34:$O86,15))))</f>
        <v/>
      </c>
      <c r="H95" s="80" t="str">
        <f>IF(F95="","",IF(OR(F95="d",F95="e",F95="gc1",F95="gc2",F95="gc3",F95="gr1",F95="gr2",F95="gr3",F95="h1",F95="h2",F95="h3",F95="i1",F95="i2",F95="j1",F95="j2",F95="k",F95="l1",F95="l2",F95="m1",F95="m2",F95="m3",F95="n",F95="o",F95="p",F95="q",F95="r",F95="s",F95="t",F95="u",F95="f"),MIN(G95,VLOOKUP(F95,'Appx 3 (Mass) Rules'!$A$1:$D$150,4,0)),MIN(G95,VLOOKUP(F95,'Appx 3 (Mass) Rules'!$A$1:$D$150,4,0),SUMPRODUCT(IF(I95="",0,INDEX('Appendix 3 Rules'!$B$2:$B$18,MATCH(F95,'Appendix 3 Rules'!$A$2:$A$17))))+(IF(K95="",0,INDEX('Appendix 3 Rules'!$C$2:$C$18,MATCH(F95,'Appendix 3 Rules'!$A$2:$A$17))))+(IF(M95="",0,INDEX('Appendix 3 Rules'!$D$2:$D$18,MATCH(F95,'Appendix 3 Rules'!$A$2:$A$17))))+(IF(O95="",0,INDEX('Appendix 3 Rules'!$E$2:$E$18,MATCH(F95,'Appendix 3 Rules'!$A$2:$A$17))))+(IF(Q95="",0,INDEX('Appendix 3 Rules'!$F$2:$F$18,MATCH(F95,'Appendix 3 Rules'!$A$2:$A$17))))+(IF(S95="",0,INDEX('Appendix 3 Rules'!$G$2:$G$18,MATCH(F95,'Appendix 3 Rules'!$A$2:$A$17))))+(IF(U95="",0,INDEX('Appendix 3 Rules'!$H$2:$H$18,MATCH(F95,'Appendix 3 Rules'!$A$2:$A$17))))+(IF(W95="",0,INDEX('Appendix 3 Rules'!$I$2:$I$18,MATCH(F95,'Appendix 3 Rules'!$A$2:$A$17))))+(IF(Y95="",0,INDEX('Appendix 3 Rules'!$J$2:$J$18,MATCH(F95,'Appendix 3 Rules'!$A$2:$A$17))))+(IF(AA95="",0,INDEX('Appendix 3 Rules'!$K$2:$K$18,MATCH(F95,'Appendix 3 Rules'!$A$2:$A$17))))+(IF(AC95="",0,INDEX('Appendix 3 Rules'!$L$2:$L$18,MATCH(F95,'Appendix 3 Rules'!$A$2:$A$17))))+(IF(AE95="",0,INDEX('Appendix 3 Rules'!$M$2:$M$18,MATCH(F95,'Appendix 3 Rules'!$A$2:$A$17))))+(IF(AG95="",0,INDEX('Appendix 3 Rules'!$N$2:$N$18,MATCH(F95,'Appendix 3 Rules'!$A$2:$A$17))))+(IF(F95="gc1",VLOOKUP(F95,'Appendix 3 Rules'!A$34:$O86,15)))+(IF(F95="gc2",VLOOKUP(F95,'Appendix 3 Rules'!A$34:$O86,15)))+(IF(F95="gc3",VLOOKUP(F95,'Appendix 3 Rules'!A$34:$O86,15)))+(IF(F95="gr1",VLOOKUP(F95,'Appendix 3 Rules'!A$34:$O86,15)))+(IF(F95="gr2",VLOOKUP(F95,'Appendix 3 Rules'!A$34:$O86,15)))+(IF(F95="gr3",VLOOKUP(F95,'Appendix 3 Rules'!A$34:$O86,15)))+(IF(F95="h1",VLOOKUP(F95,'Appendix 3 Rules'!A$34:$O86,15)))+(IF(F95="h2",VLOOKUP(F95,'Appendix 3 Rules'!A$34:$O86,15)))+(IF(F95="h3",VLOOKUP(F95,'Appendix 3 Rules'!A$34:$O86,15)))+(IF(F95="i1",VLOOKUP(F95,'Appendix 3 Rules'!A$34:$O86,15)))+(IF(F95="i2",VLOOKUP(F95,'Appendix 3 Rules'!A$34:$O86,15)))+(IF(F95="j1",VLOOKUP(F95,'Appendix 3 Rules'!A$34:$O86,15)))+(IF(F95="j2",VLOOKUP(F95,'Appendix 3 Rules'!A$34:$O86,15)))+(IF(F95="k",VLOOKUP(F95,'Appendix 3 Rules'!A$34:$O86,15)))+(IF(F95="l1",VLOOKUP(F95,'Appendix 3 Rules'!A$34:$O86,15)))+(IF(F95="l2",VLOOKUP(F95,'Appendix 3 Rules'!A$34:$O86,15)))+(IF(F95="m1",VLOOKUP(F95,'Appendix 3 Rules'!A$34:$O86,15)))+(IF(F95="m2",VLOOKUP(F95,'Appendix 3 Rules'!A$34:$O86,15)))+(IF(F95="m3",VLOOKUP(F95,'Appendix 3 Rules'!A$34:$O86,15)))+(IF(F95="n",VLOOKUP(F95,'Appendix 3 Rules'!A$34:$O86,15)))+(IF(F95="o",VLOOKUP(F95,'Appendix 3 Rules'!A$34:$O86,15)))+(IF(F95="p",VLOOKUP(F95,'Appendix 3 Rules'!A$34:$O86,15)))+(IF(F95="q",VLOOKUP(F95,'Appendix 3 Rules'!A$34:$O86,15)))+(IF(F95="r",VLOOKUP(F95,'Appendix 3 Rules'!A$34:$O86,15)))+(IF(F95="s",VLOOKUP(F95,'Appendix 3 Rules'!A$34:$O86,15)))+(IF(F95="t",VLOOKUP(F95,'Appendix 3 Rules'!A$34:$O86,15)))+(IF(F95="u",VLOOKUP(F95,'Appendix 3 Rules'!A$34:$O86,15))))))</f>
        <v/>
      </c>
      <c r="I95" s="12"/>
      <c r="J95" s="13"/>
      <c r="K95" s="12"/>
      <c r="L95" s="13"/>
      <c r="M95" s="12"/>
      <c r="N95" s="13"/>
      <c r="O95" s="12"/>
      <c r="P95" s="13"/>
      <c r="Q95" s="12"/>
      <c r="R95" s="13"/>
      <c r="S95" s="12"/>
      <c r="T95" s="13"/>
      <c r="U95" s="12"/>
      <c r="V95" s="13"/>
      <c r="W95" s="12"/>
      <c r="X95" s="13"/>
      <c r="Y95" s="12"/>
      <c r="Z95" s="13"/>
      <c r="AA95" s="12"/>
      <c r="AB95" s="13"/>
      <c r="AC95" s="8"/>
      <c r="AD95" s="13"/>
      <c r="AE95" s="8"/>
      <c r="AF95" s="13"/>
      <c r="AG95" s="8"/>
      <c r="AH95" s="13"/>
      <c r="AI95" s="60"/>
      <c r="AK95" s="13" t="str">
        <f>IF(AND(F95&lt;&gt;"f",M95&lt;&gt;""),VLOOKUP(F95,'Appendix 3 Rules'!$A$1:$O$34,4,FALSE),"")</f>
        <v/>
      </c>
      <c r="AL95" s="13" t="str">
        <f>IF(Q95="","",VLOOKUP(F95,'Appendix 3 Rules'!$A$1:$N$34,6,FALSE))</f>
        <v/>
      </c>
      <c r="AM95" s="13" t="str">
        <f>IF(AND(F95="f",U95&lt;&gt;""),VLOOKUP(F95,'Appendix 3 Rules'!$A$1:$N$34,8,FALSE),"")</f>
        <v/>
      </c>
    </row>
    <row r="96" spans="1:39" ht="18" customHeight="1" x14ac:dyDescent="0.2">
      <c r="B96" s="78"/>
      <c r="C96" s="9"/>
      <c r="D96" s="10"/>
      <c r="E96" s="9"/>
      <c r="F96" s="8"/>
      <c r="G96" s="20" t="str">
        <f>IF(F96="","",SUMPRODUCT(IF(I96="",0,INDEX('Appendix 3 Rules'!$B$2:$B$18,MATCH(F96,'Appendix 3 Rules'!$A$2:$A$17))))+(IF(K96="",0,INDEX('Appendix 3 Rules'!$C$2:$C$18,MATCH(F96,'Appendix 3 Rules'!$A$2:$A$17))))+(IF(M96="",0,INDEX('Appendix 3 Rules'!$D$2:$D$18,MATCH(F96,'Appendix 3 Rules'!$A$2:$A$17))))+(IF(O96="",0,INDEX('Appendix 3 Rules'!$E$2:$E$18,MATCH(F96,'Appendix 3 Rules'!$A$2:$A$17))))+(IF(Q96="",0,INDEX('Appendix 3 Rules'!$F$2:$F$18,MATCH(F96,'Appendix 3 Rules'!$A$2:$A$17))))+(IF(S96="",0,INDEX('Appendix 3 Rules'!$G$2:$G$18,MATCH(F96,'Appendix 3 Rules'!$A$2:$A$17))))+(IF(U96="",0,INDEX('Appendix 3 Rules'!$H$2:$H$18,MATCH(F96,'Appendix 3 Rules'!$A$2:$A$17))))+(IF(W96="",0,INDEX('Appendix 3 Rules'!$I$2:$I$18,MATCH(F96,'Appendix 3 Rules'!$A$2:$A$17))))+(IF(Y96="",0,INDEX('Appendix 3 Rules'!$J$2:$J$18,MATCH(F96,'Appendix 3 Rules'!$A$2:$A$17))))+(IF(AA96="",0,INDEX('Appendix 3 Rules'!$K$2:$K$18,MATCH(F96,'Appendix 3 Rules'!$A$2:$A$17))))+(IF(AC96="",0,INDEX('Appendix 3 Rules'!$L$2:$L$18,MATCH(F96,'Appendix 3 Rules'!$A$2:$A$17))))+(IF(AE96="",0,INDEX('Appendix 3 Rules'!$M$2:$M$18,MATCH(F96,'Appendix 3 Rules'!$A$2:$A$17))))+(IF(AG96="",0,INDEX('Appendix 3 Rules'!$N$2:$N$18,MATCH(F96,'Appendix 3 Rules'!$A$2:$A$17))))+(IF(F96="gc1",VLOOKUP(F96,'Appendix 3 Rules'!A$34:$O87,15)))+(IF(F96="gc2",VLOOKUP(F96,'Appendix 3 Rules'!A$34:$O87,15)))+(IF(F96="gc3",VLOOKUP(F96,'Appendix 3 Rules'!A$34:$O87,15)))+(IF(F96="gr1",VLOOKUP(F96,'Appendix 3 Rules'!A$34:$O87,15)))+(IF(F96="gr2",VLOOKUP(F96,'Appendix 3 Rules'!A$34:$O87,15)))+(IF(F96="gr3",VLOOKUP(F96,'Appendix 3 Rules'!A$34:$O87,15)))+(IF(F96="h1",VLOOKUP(F96,'Appendix 3 Rules'!A$34:$O87,15)))+(IF(F96="h2",VLOOKUP(F96,'Appendix 3 Rules'!A$34:$O87,15)))+(IF(F96="h3",VLOOKUP(F96,'Appendix 3 Rules'!A$34:$O87,15)))+(IF(F96="i1",VLOOKUP(F96,'Appendix 3 Rules'!A$34:$O87,15)))+(IF(F96="i2",VLOOKUP(F96,'Appendix 3 Rules'!A$34:$O87,15)))+(IF(F96="j1",VLOOKUP(F96,'Appendix 3 Rules'!A$34:$O87,15)))+(IF(F96="j2",VLOOKUP(F96,'Appendix 3 Rules'!A$34:$O87,15)))+(IF(F96="k",VLOOKUP(F96,'Appendix 3 Rules'!A$34:$O87,15)))+(IF(F96="l1",VLOOKUP(F96,'Appendix 3 Rules'!A$34:$O87,15)))+(IF(F96="l2",VLOOKUP(F96,'Appendix 3 Rules'!A$34:$O87,15)))+(IF(F96="m1",VLOOKUP(F96,'Appendix 3 Rules'!A$34:$O87,15)))+(IF(F96="m2",VLOOKUP(F96,'Appendix 3 Rules'!A$34:$O87,15)))+(IF(F96="m3",VLOOKUP(F96,'Appendix 3 Rules'!A$34:$O87,15)))+(IF(F96="n",VLOOKUP(F96,'Appendix 3 Rules'!A$34:$O87,15)))+(IF(F96="o",VLOOKUP(F96,'Appendix 3 Rules'!A$34:$O87,15)))+(IF(F96="p",VLOOKUP(F96,'Appendix 3 Rules'!A$34:$O87,15)))+(IF(F96="q",VLOOKUP(F96,'Appendix 3 Rules'!A$34:$O87,15)))+(IF(F96="r",VLOOKUP(F96,'Appendix 3 Rules'!A$34:$O87,15)))+(IF(F96="s",VLOOKUP(F96,'Appendix 3 Rules'!A$34:$O87,15)))+(IF(F96="t",VLOOKUP(F96,'Appendix 3 Rules'!A$34:$O87,15)))+(IF(F96="u",VLOOKUP(F96,'Appendix 3 Rules'!A$34:$O87,15))))</f>
        <v/>
      </c>
      <c r="H96" s="80" t="str">
        <f>IF(F96="","",IF(OR(F96="d",F96="e",F96="gc1",F96="gc2",F96="gc3",F96="gr1",F96="gr2",F96="gr3",F96="h1",F96="h2",F96="h3",F96="i1",F96="i2",F96="j1",F96="j2",F96="k",F96="l1",F96="l2",F96="m1",F96="m2",F96="m3",F96="n",F96="o",F96="p",F96="q",F96="r",F96="s",F96="t",F96="u",F96="f"),MIN(G96,VLOOKUP(F96,'Appx 3 (Mass) Rules'!$A$1:$D$150,4,0)),MIN(G96,VLOOKUP(F96,'Appx 3 (Mass) Rules'!$A$1:$D$150,4,0),SUMPRODUCT(IF(I96="",0,INDEX('Appendix 3 Rules'!$B$2:$B$18,MATCH(F96,'Appendix 3 Rules'!$A$2:$A$17))))+(IF(K96="",0,INDEX('Appendix 3 Rules'!$C$2:$C$18,MATCH(F96,'Appendix 3 Rules'!$A$2:$A$17))))+(IF(M96="",0,INDEX('Appendix 3 Rules'!$D$2:$D$18,MATCH(F96,'Appendix 3 Rules'!$A$2:$A$17))))+(IF(O96="",0,INDEX('Appendix 3 Rules'!$E$2:$E$18,MATCH(F96,'Appendix 3 Rules'!$A$2:$A$17))))+(IF(Q96="",0,INDEX('Appendix 3 Rules'!$F$2:$F$18,MATCH(F96,'Appendix 3 Rules'!$A$2:$A$17))))+(IF(S96="",0,INDEX('Appendix 3 Rules'!$G$2:$G$18,MATCH(F96,'Appendix 3 Rules'!$A$2:$A$17))))+(IF(U96="",0,INDEX('Appendix 3 Rules'!$H$2:$H$18,MATCH(F96,'Appendix 3 Rules'!$A$2:$A$17))))+(IF(W96="",0,INDEX('Appendix 3 Rules'!$I$2:$I$18,MATCH(F96,'Appendix 3 Rules'!$A$2:$A$17))))+(IF(Y96="",0,INDEX('Appendix 3 Rules'!$J$2:$J$18,MATCH(F96,'Appendix 3 Rules'!$A$2:$A$17))))+(IF(AA96="",0,INDEX('Appendix 3 Rules'!$K$2:$K$18,MATCH(F96,'Appendix 3 Rules'!$A$2:$A$17))))+(IF(AC96="",0,INDEX('Appendix 3 Rules'!$L$2:$L$18,MATCH(F96,'Appendix 3 Rules'!$A$2:$A$17))))+(IF(AE96="",0,INDEX('Appendix 3 Rules'!$M$2:$M$18,MATCH(F96,'Appendix 3 Rules'!$A$2:$A$17))))+(IF(AG96="",0,INDEX('Appendix 3 Rules'!$N$2:$N$18,MATCH(F96,'Appendix 3 Rules'!$A$2:$A$17))))+(IF(F96="gc1",VLOOKUP(F96,'Appendix 3 Rules'!A$34:$O87,15)))+(IF(F96="gc2",VLOOKUP(F96,'Appendix 3 Rules'!A$34:$O87,15)))+(IF(F96="gc3",VLOOKUP(F96,'Appendix 3 Rules'!A$34:$O87,15)))+(IF(F96="gr1",VLOOKUP(F96,'Appendix 3 Rules'!A$34:$O87,15)))+(IF(F96="gr2",VLOOKUP(F96,'Appendix 3 Rules'!A$34:$O87,15)))+(IF(F96="gr3",VLOOKUP(F96,'Appendix 3 Rules'!A$34:$O87,15)))+(IF(F96="h1",VLOOKUP(F96,'Appendix 3 Rules'!A$34:$O87,15)))+(IF(F96="h2",VLOOKUP(F96,'Appendix 3 Rules'!A$34:$O87,15)))+(IF(F96="h3",VLOOKUP(F96,'Appendix 3 Rules'!A$34:$O87,15)))+(IF(F96="i1",VLOOKUP(F96,'Appendix 3 Rules'!A$34:$O87,15)))+(IF(F96="i2",VLOOKUP(F96,'Appendix 3 Rules'!A$34:$O87,15)))+(IF(F96="j1",VLOOKUP(F96,'Appendix 3 Rules'!A$34:$O87,15)))+(IF(F96="j2",VLOOKUP(F96,'Appendix 3 Rules'!A$34:$O87,15)))+(IF(F96="k",VLOOKUP(F96,'Appendix 3 Rules'!A$34:$O87,15)))+(IF(F96="l1",VLOOKUP(F96,'Appendix 3 Rules'!A$34:$O87,15)))+(IF(F96="l2",VLOOKUP(F96,'Appendix 3 Rules'!A$34:$O87,15)))+(IF(F96="m1",VLOOKUP(F96,'Appendix 3 Rules'!A$34:$O87,15)))+(IF(F96="m2",VLOOKUP(F96,'Appendix 3 Rules'!A$34:$O87,15)))+(IF(F96="m3",VLOOKUP(F96,'Appendix 3 Rules'!A$34:$O87,15)))+(IF(F96="n",VLOOKUP(F96,'Appendix 3 Rules'!A$34:$O87,15)))+(IF(F96="o",VLOOKUP(F96,'Appendix 3 Rules'!A$34:$O87,15)))+(IF(F96="p",VLOOKUP(F96,'Appendix 3 Rules'!A$34:$O87,15)))+(IF(F96="q",VLOOKUP(F96,'Appendix 3 Rules'!A$34:$O87,15)))+(IF(F96="r",VLOOKUP(F96,'Appendix 3 Rules'!A$34:$O87,15)))+(IF(F96="s",VLOOKUP(F96,'Appendix 3 Rules'!A$34:$O87,15)))+(IF(F96="t",VLOOKUP(F96,'Appendix 3 Rules'!A$34:$O87,15)))+(IF(F96="u",VLOOKUP(F96,'Appendix 3 Rules'!A$34:$O87,15))))))</f>
        <v/>
      </c>
      <c r="I96" s="11"/>
      <c r="J96" s="14"/>
      <c r="K96" s="11"/>
      <c r="L96" s="14"/>
      <c r="M96" s="11"/>
      <c r="N96" s="14"/>
      <c r="O96" s="11"/>
      <c r="P96" s="14"/>
      <c r="Q96" s="11"/>
      <c r="R96" s="14"/>
      <c r="S96" s="76"/>
      <c r="T96" s="14"/>
      <c r="U96" s="11"/>
      <c r="V96" s="14"/>
      <c r="W96" s="11"/>
      <c r="X96" s="14"/>
      <c r="Y96" s="77"/>
      <c r="Z96" s="14"/>
      <c r="AA96" s="77"/>
      <c r="AB96" s="14"/>
      <c r="AC96" s="8"/>
      <c r="AD96" s="13"/>
      <c r="AE96" s="8"/>
      <c r="AF96" s="13"/>
      <c r="AG96" s="8"/>
      <c r="AH96" s="13"/>
      <c r="AI96" s="60"/>
      <c r="AK96" s="13" t="str">
        <f>IF(AND(F96&lt;&gt;"f",M96&lt;&gt;""),VLOOKUP(F96,'Appendix 3 Rules'!$A$1:$O$34,4,FALSE),"")</f>
        <v/>
      </c>
      <c r="AL96" s="13" t="str">
        <f>IF(Q96="","",VLOOKUP(F96,'Appendix 3 Rules'!$A$1:$N$34,6,FALSE))</f>
        <v/>
      </c>
      <c r="AM96" s="13" t="str">
        <f>IF(AND(F96="f",U96&lt;&gt;""),VLOOKUP(F96,'Appendix 3 Rules'!$A$1:$N$34,8,FALSE),"")</f>
        <v/>
      </c>
    </row>
    <row r="97" spans="1:39" ht="18" customHeight="1" x14ac:dyDescent="0.2">
      <c r="B97" s="78"/>
      <c r="C97" s="9"/>
      <c r="D97" s="10"/>
      <c r="E97" s="9"/>
      <c r="F97" s="8"/>
      <c r="G97" s="20" t="str">
        <f>IF(F97="","",SUMPRODUCT(IF(I97="",0,INDEX('Appendix 3 Rules'!$B$2:$B$18,MATCH(F97,'Appendix 3 Rules'!$A$2:$A$17))))+(IF(K97="",0,INDEX('Appendix 3 Rules'!$C$2:$C$18,MATCH(F97,'Appendix 3 Rules'!$A$2:$A$17))))+(IF(M97="",0,INDEX('Appendix 3 Rules'!$D$2:$D$18,MATCH(F97,'Appendix 3 Rules'!$A$2:$A$17))))+(IF(O97="",0,INDEX('Appendix 3 Rules'!$E$2:$E$18,MATCH(F97,'Appendix 3 Rules'!$A$2:$A$17))))+(IF(Q97="",0,INDEX('Appendix 3 Rules'!$F$2:$F$18,MATCH(F97,'Appendix 3 Rules'!$A$2:$A$17))))+(IF(S97="",0,INDEX('Appendix 3 Rules'!$G$2:$G$18,MATCH(F97,'Appendix 3 Rules'!$A$2:$A$17))))+(IF(U97="",0,INDEX('Appendix 3 Rules'!$H$2:$H$18,MATCH(F97,'Appendix 3 Rules'!$A$2:$A$17))))+(IF(W97="",0,INDEX('Appendix 3 Rules'!$I$2:$I$18,MATCH(F97,'Appendix 3 Rules'!$A$2:$A$17))))+(IF(Y97="",0,INDEX('Appendix 3 Rules'!$J$2:$J$18,MATCH(F97,'Appendix 3 Rules'!$A$2:$A$17))))+(IF(AA97="",0,INDEX('Appendix 3 Rules'!$K$2:$K$18,MATCH(F97,'Appendix 3 Rules'!$A$2:$A$17))))+(IF(AC97="",0,INDEX('Appendix 3 Rules'!$L$2:$L$18,MATCH(F97,'Appendix 3 Rules'!$A$2:$A$17))))+(IF(AE97="",0,INDEX('Appendix 3 Rules'!$M$2:$M$18,MATCH(F97,'Appendix 3 Rules'!$A$2:$A$17))))+(IF(AG97="",0,INDEX('Appendix 3 Rules'!$N$2:$N$18,MATCH(F97,'Appendix 3 Rules'!$A$2:$A$17))))+(IF(F97="gc1",VLOOKUP(F97,'Appendix 3 Rules'!A$34:$O88,15)))+(IF(F97="gc2",VLOOKUP(F97,'Appendix 3 Rules'!A$34:$O88,15)))+(IF(F97="gc3",VLOOKUP(F97,'Appendix 3 Rules'!A$34:$O88,15)))+(IF(F97="gr1",VLOOKUP(F97,'Appendix 3 Rules'!A$34:$O88,15)))+(IF(F97="gr2",VLOOKUP(F97,'Appendix 3 Rules'!A$34:$O88,15)))+(IF(F97="gr3",VLOOKUP(F97,'Appendix 3 Rules'!A$34:$O88,15)))+(IF(F97="h1",VLOOKUP(F97,'Appendix 3 Rules'!A$34:$O88,15)))+(IF(F97="h2",VLOOKUP(F97,'Appendix 3 Rules'!A$34:$O88,15)))+(IF(F97="h3",VLOOKUP(F97,'Appendix 3 Rules'!A$34:$O88,15)))+(IF(F97="i1",VLOOKUP(F97,'Appendix 3 Rules'!A$34:$O88,15)))+(IF(F97="i2",VLOOKUP(F97,'Appendix 3 Rules'!A$34:$O88,15)))+(IF(F97="j1",VLOOKUP(F97,'Appendix 3 Rules'!A$34:$O88,15)))+(IF(F97="j2",VLOOKUP(F97,'Appendix 3 Rules'!A$34:$O88,15)))+(IF(F97="k",VLOOKUP(F97,'Appendix 3 Rules'!A$34:$O88,15)))+(IF(F97="l1",VLOOKUP(F97,'Appendix 3 Rules'!A$34:$O88,15)))+(IF(F97="l2",VLOOKUP(F97,'Appendix 3 Rules'!A$34:$O88,15)))+(IF(F97="m1",VLOOKUP(F97,'Appendix 3 Rules'!A$34:$O88,15)))+(IF(F97="m2",VLOOKUP(F97,'Appendix 3 Rules'!A$34:$O88,15)))+(IF(F97="m3",VLOOKUP(F97,'Appendix 3 Rules'!A$34:$O88,15)))+(IF(F97="n",VLOOKUP(F97,'Appendix 3 Rules'!A$34:$O88,15)))+(IF(F97="o",VLOOKUP(F97,'Appendix 3 Rules'!A$34:$O88,15)))+(IF(F97="p",VLOOKUP(F97,'Appendix 3 Rules'!A$34:$O88,15)))+(IF(F97="q",VLOOKUP(F97,'Appendix 3 Rules'!A$34:$O88,15)))+(IF(F97="r",VLOOKUP(F97,'Appendix 3 Rules'!A$34:$O88,15)))+(IF(F97="s",VLOOKUP(F97,'Appendix 3 Rules'!A$34:$O88,15)))+(IF(F97="t",VLOOKUP(F97,'Appendix 3 Rules'!A$34:$O88,15)))+(IF(F97="u",VLOOKUP(F97,'Appendix 3 Rules'!A$34:$O88,15))))</f>
        <v/>
      </c>
      <c r="H97" s="80" t="str">
        <f>IF(F97="","",IF(OR(F97="d",F97="e",F97="gc1",F97="gc2",F97="gc3",F97="gr1",F97="gr2",F97="gr3",F97="h1",F97="h2",F97="h3",F97="i1",F97="i2",F97="j1",F97="j2",F97="k",F97="l1",F97="l2",F97="m1",F97="m2",F97="m3",F97="n",F97="o",F97="p",F97="q",F97="r",F97="s",F97="t",F97="u",F97="f"),MIN(G97,VLOOKUP(F97,'Appx 3 (Mass) Rules'!$A$1:$D$150,4,0)),MIN(G97,VLOOKUP(F97,'Appx 3 (Mass) Rules'!$A$1:$D$150,4,0),SUMPRODUCT(IF(I97="",0,INDEX('Appendix 3 Rules'!$B$2:$B$18,MATCH(F97,'Appendix 3 Rules'!$A$2:$A$17))))+(IF(K97="",0,INDEX('Appendix 3 Rules'!$C$2:$C$18,MATCH(F97,'Appendix 3 Rules'!$A$2:$A$17))))+(IF(M97="",0,INDEX('Appendix 3 Rules'!$D$2:$D$18,MATCH(F97,'Appendix 3 Rules'!$A$2:$A$17))))+(IF(O97="",0,INDEX('Appendix 3 Rules'!$E$2:$E$18,MATCH(F97,'Appendix 3 Rules'!$A$2:$A$17))))+(IF(Q97="",0,INDEX('Appendix 3 Rules'!$F$2:$F$18,MATCH(F97,'Appendix 3 Rules'!$A$2:$A$17))))+(IF(S97="",0,INDEX('Appendix 3 Rules'!$G$2:$G$18,MATCH(F97,'Appendix 3 Rules'!$A$2:$A$17))))+(IF(U97="",0,INDEX('Appendix 3 Rules'!$H$2:$H$18,MATCH(F97,'Appendix 3 Rules'!$A$2:$A$17))))+(IF(W97="",0,INDEX('Appendix 3 Rules'!$I$2:$I$18,MATCH(F97,'Appendix 3 Rules'!$A$2:$A$17))))+(IF(Y97="",0,INDEX('Appendix 3 Rules'!$J$2:$J$18,MATCH(F97,'Appendix 3 Rules'!$A$2:$A$17))))+(IF(AA97="",0,INDEX('Appendix 3 Rules'!$K$2:$K$18,MATCH(F97,'Appendix 3 Rules'!$A$2:$A$17))))+(IF(AC97="",0,INDEX('Appendix 3 Rules'!$L$2:$L$18,MATCH(F97,'Appendix 3 Rules'!$A$2:$A$17))))+(IF(AE97="",0,INDEX('Appendix 3 Rules'!$M$2:$M$18,MATCH(F97,'Appendix 3 Rules'!$A$2:$A$17))))+(IF(AG97="",0,INDEX('Appendix 3 Rules'!$N$2:$N$18,MATCH(F97,'Appendix 3 Rules'!$A$2:$A$17))))+(IF(F97="gc1",VLOOKUP(F97,'Appendix 3 Rules'!A$34:$O88,15)))+(IF(F97="gc2",VLOOKUP(F97,'Appendix 3 Rules'!A$34:$O88,15)))+(IF(F97="gc3",VLOOKUP(F97,'Appendix 3 Rules'!A$34:$O88,15)))+(IF(F97="gr1",VLOOKUP(F97,'Appendix 3 Rules'!A$34:$O88,15)))+(IF(F97="gr2",VLOOKUP(F97,'Appendix 3 Rules'!A$34:$O88,15)))+(IF(F97="gr3",VLOOKUP(F97,'Appendix 3 Rules'!A$34:$O88,15)))+(IF(F97="h1",VLOOKUP(F97,'Appendix 3 Rules'!A$34:$O88,15)))+(IF(F97="h2",VLOOKUP(F97,'Appendix 3 Rules'!A$34:$O88,15)))+(IF(F97="h3",VLOOKUP(F97,'Appendix 3 Rules'!A$34:$O88,15)))+(IF(F97="i1",VLOOKUP(F97,'Appendix 3 Rules'!A$34:$O88,15)))+(IF(F97="i2",VLOOKUP(F97,'Appendix 3 Rules'!A$34:$O88,15)))+(IF(F97="j1",VLOOKUP(F97,'Appendix 3 Rules'!A$34:$O88,15)))+(IF(F97="j2",VLOOKUP(F97,'Appendix 3 Rules'!A$34:$O88,15)))+(IF(F97="k",VLOOKUP(F97,'Appendix 3 Rules'!A$34:$O88,15)))+(IF(F97="l1",VLOOKUP(F97,'Appendix 3 Rules'!A$34:$O88,15)))+(IF(F97="l2",VLOOKUP(F97,'Appendix 3 Rules'!A$34:$O88,15)))+(IF(F97="m1",VLOOKUP(F97,'Appendix 3 Rules'!A$34:$O88,15)))+(IF(F97="m2",VLOOKUP(F97,'Appendix 3 Rules'!A$34:$O88,15)))+(IF(F97="m3",VLOOKUP(F97,'Appendix 3 Rules'!A$34:$O88,15)))+(IF(F97="n",VLOOKUP(F97,'Appendix 3 Rules'!A$34:$O88,15)))+(IF(F97="o",VLOOKUP(F97,'Appendix 3 Rules'!A$34:$O88,15)))+(IF(F97="p",VLOOKUP(F97,'Appendix 3 Rules'!A$34:$O88,15)))+(IF(F97="q",VLOOKUP(F97,'Appendix 3 Rules'!A$34:$O88,15)))+(IF(F97="r",VLOOKUP(F97,'Appendix 3 Rules'!A$34:$O88,15)))+(IF(F97="s",VLOOKUP(F97,'Appendix 3 Rules'!A$34:$O88,15)))+(IF(F97="t",VLOOKUP(F97,'Appendix 3 Rules'!A$34:$O88,15)))+(IF(F97="u",VLOOKUP(F97,'Appendix 3 Rules'!A$34:$O88,15))))))</f>
        <v/>
      </c>
      <c r="I97" s="12"/>
      <c r="J97" s="13"/>
      <c r="K97" s="12"/>
      <c r="L97" s="13"/>
      <c r="M97" s="12"/>
      <c r="N97" s="13"/>
      <c r="O97" s="12"/>
      <c r="P97" s="13"/>
      <c r="Q97" s="12"/>
      <c r="R97" s="13"/>
      <c r="S97" s="12"/>
      <c r="T97" s="13"/>
      <c r="U97" s="12"/>
      <c r="V97" s="13"/>
      <c r="W97" s="12"/>
      <c r="X97" s="13"/>
      <c r="Y97" s="12"/>
      <c r="Z97" s="13"/>
      <c r="AA97" s="12"/>
      <c r="AB97" s="13"/>
      <c r="AC97" s="8"/>
      <c r="AD97" s="13"/>
      <c r="AE97" s="8"/>
      <c r="AF97" s="13"/>
      <c r="AG97" s="8"/>
      <c r="AH97" s="13"/>
      <c r="AI97" s="60"/>
      <c r="AK97" s="13" t="str">
        <f>IF(AND(F97&lt;&gt;"f",M97&lt;&gt;""),VLOOKUP(F97,'Appendix 3 Rules'!$A$1:$O$34,4,FALSE),"")</f>
        <v/>
      </c>
      <c r="AL97" s="13" t="str">
        <f>IF(Q97="","",VLOOKUP(F97,'Appendix 3 Rules'!$A$1:$N$34,6,FALSE))</f>
        <v/>
      </c>
      <c r="AM97" s="13" t="str">
        <f>IF(AND(F97="f",U97&lt;&gt;""),VLOOKUP(F97,'Appendix 3 Rules'!$A$1:$N$34,8,FALSE),"")</f>
        <v/>
      </c>
    </row>
    <row r="98" spans="1:39" ht="18" customHeight="1" x14ac:dyDescent="0.2">
      <c r="B98" s="78"/>
      <c r="C98" s="9"/>
      <c r="D98" s="10"/>
      <c r="E98" s="9"/>
      <c r="F98" s="8"/>
      <c r="G98" s="20" t="str">
        <f>IF(F98="","",SUMPRODUCT(IF(I98="",0,INDEX('Appendix 3 Rules'!$B$2:$B$18,MATCH(F98,'Appendix 3 Rules'!$A$2:$A$17))))+(IF(K98="",0,INDEX('Appendix 3 Rules'!$C$2:$C$18,MATCH(F98,'Appendix 3 Rules'!$A$2:$A$17))))+(IF(M98="",0,INDEX('Appendix 3 Rules'!$D$2:$D$18,MATCH(F98,'Appendix 3 Rules'!$A$2:$A$17))))+(IF(O98="",0,INDEX('Appendix 3 Rules'!$E$2:$E$18,MATCH(F98,'Appendix 3 Rules'!$A$2:$A$17))))+(IF(Q98="",0,INDEX('Appendix 3 Rules'!$F$2:$F$18,MATCH(F98,'Appendix 3 Rules'!$A$2:$A$17))))+(IF(S98="",0,INDEX('Appendix 3 Rules'!$G$2:$G$18,MATCH(F98,'Appendix 3 Rules'!$A$2:$A$17))))+(IF(U98="",0,INDEX('Appendix 3 Rules'!$H$2:$H$18,MATCH(F98,'Appendix 3 Rules'!$A$2:$A$17))))+(IF(W98="",0,INDEX('Appendix 3 Rules'!$I$2:$I$18,MATCH(F98,'Appendix 3 Rules'!$A$2:$A$17))))+(IF(Y98="",0,INDEX('Appendix 3 Rules'!$J$2:$J$18,MATCH(F98,'Appendix 3 Rules'!$A$2:$A$17))))+(IF(AA98="",0,INDEX('Appendix 3 Rules'!$K$2:$K$18,MATCH(F98,'Appendix 3 Rules'!$A$2:$A$17))))+(IF(AC98="",0,INDEX('Appendix 3 Rules'!$L$2:$L$18,MATCH(F98,'Appendix 3 Rules'!$A$2:$A$17))))+(IF(AE98="",0,INDEX('Appendix 3 Rules'!$M$2:$M$18,MATCH(F98,'Appendix 3 Rules'!$A$2:$A$17))))+(IF(AG98="",0,INDEX('Appendix 3 Rules'!$N$2:$N$18,MATCH(F98,'Appendix 3 Rules'!$A$2:$A$17))))+(IF(F98="gc1",VLOOKUP(F98,'Appendix 3 Rules'!A$34:$O89,15)))+(IF(F98="gc2",VLOOKUP(F98,'Appendix 3 Rules'!A$34:$O89,15)))+(IF(F98="gc3",VLOOKUP(F98,'Appendix 3 Rules'!A$34:$O89,15)))+(IF(F98="gr1",VLOOKUP(F98,'Appendix 3 Rules'!A$34:$O89,15)))+(IF(F98="gr2",VLOOKUP(F98,'Appendix 3 Rules'!A$34:$O89,15)))+(IF(F98="gr3",VLOOKUP(F98,'Appendix 3 Rules'!A$34:$O89,15)))+(IF(F98="h1",VLOOKUP(F98,'Appendix 3 Rules'!A$34:$O89,15)))+(IF(F98="h2",VLOOKUP(F98,'Appendix 3 Rules'!A$34:$O89,15)))+(IF(F98="h3",VLOOKUP(F98,'Appendix 3 Rules'!A$34:$O89,15)))+(IF(F98="i1",VLOOKUP(F98,'Appendix 3 Rules'!A$34:$O89,15)))+(IF(F98="i2",VLOOKUP(F98,'Appendix 3 Rules'!A$34:$O89,15)))+(IF(F98="j1",VLOOKUP(F98,'Appendix 3 Rules'!A$34:$O89,15)))+(IF(F98="j2",VLOOKUP(F98,'Appendix 3 Rules'!A$34:$O89,15)))+(IF(F98="k",VLOOKUP(F98,'Appendix 3 Rules'!A$34:$O89,15)))+(IF(F98="l1",VLOOKUP(F98,'Appendix 3 Rules'!A$34:$O89,15)))+(IF(F98="l2",VLOOKUP(F98,'Appendix 3 Rules'!A$34:$O89,15)))+(IF(F98="m1",VLOOKUP(F98,'Appendix 3 Rules'!A$34:$O89,15)))+(IF(F98="m2",VLOOKUP(F98,'Appendix 3 Rules'!A$34:$O89,15)))+(IF(F98="m3",VLOOKUP(F98,'Appendix 3 Rules'!A$34:$O89,15)))+(IF(F98="n",VLOOKUP(F98,'Appendix 3 Rules'!A$34:$O89,15)))+(IF(F98="o",VLOOKUP(F98,'Appendix 3 Rules'!A$34:$O89,15)))+(IF(F98="p",VLOOKUP(F98,'Appendix 3 Rules'!A$34:$O89,15)))+(IF(F98="q",VLOOKUP(F98,'Appendix 3 Rules'!A$34:$O89,15)))+(IF(F98="r",VLOOKUP(F98,'Appendix 3 Rules'!A$34:$O89,15)))+(IF(F98="s",VLOOKUP(F98,'Appendix 3 Rules'!A$34:$O89,15)))+(IF(F98="t",VLOOKUP(F98,'Appendix 3 Rules'!A$34:$O89,15)))+(IF(F98="u",VLOOKUP(F98,'Appendix 3 Rules'!A$34:$O89,15))))</f>
        <v/>
      </c>
      <c r="H98" s="80" t="str">
        <f>IF(F98="","",IF(OR(F98="d",F98="e",F98="gc1",F98="gc2",F98="gc3",F98="gr1",F98="gr2",F98="gr3",F98="h1",F98="h2",F98="h3",F98="i1",F98="i2",F98="j1",F98="j2",F98="k",F98="l1",F98="l2",F98="m1",F98="m2",F98="m3",F98="n",F98="o",F98="p",F98="q",F98="r",F98="s",F98="t",F98="u",F98="f"),MIN(G98,VLOOKUP(F98,'Appx 3 (Mass) Rules'!$A$1:$D$150,4,0)),MIN(G98,VLOOKUP(F98,'Appx 3 (Mass) Rules'!$A$1:$D$150,4,0),SUMPRODUCT(IF(I98="",0,INDEX('Appendix 3 Rules'!$B$2:$B$18,MATCH(F98,'Appendix 3 Rules'!$A$2:$A$17))))+(IF(K98="",0,INDEX('Appendix 3 Rules'!$C$2:$C$18,MATCH(F98,'Appendix 3 Rules'!$A$2:$A$17))))+(IF(M98="",0,INDEX('Appendix 3 Rules'!$D$2:$D$18,MATCH(F98,'Appendix 3 Rules'!$A$2:$A$17))))+(IF(O98="",0,INDEX('Appendix 3 Rules'!$E$2:$E$18,MATCH(F98,'Appendix 3 Rules'!$A$2:$A$17))))+(IF(Q98="",0,INDEX('Appendix 3 Rules'!$F$2:$F$18,MATCH(F98,'Appendix 3 Rules'!$A$2:$A$17))))+(IF(S98="",0,INDEX('Appendix 3 Rules'!$G$2:$G$18,MATCH(F98,'Appendix 3 Rules'!$A$2:$A$17))))+(IF(U98="",0,INDEX('Appendix 3 Rules'!$H$2:$H$18,MATCH(F98,'Appendix 3 Rules'!$A$2:$A$17))))+(IF(W98="",0,INDEX('Appendix 3 Rules'!$I$2:$I$18,MATCH(F98,'Appendix 3 Rules'!$A$2:$A$17))))+(IF(Y98="",0,INDEX('Appendix 3 Rules'!$J$2:$J$18,MATCH(F98,'Appendix 3 Rules'!$A$2:$A$17))))+(IF(AA98="",0,INDEX('Appendix 3 Rules'!$K$2:$K$18,MATCH(F98,'Appendix 3 Rules'!$A$2:$A$17))))+(IF(AC98="",0,INDEX('Appendix 3 Rules'!$L$2:$L$18,MATCH(F98,'Appendix 3 Rules'!$A$2:$A$17))))+(IF(AE98="",0,INDEX('Appendix 3 Rules'!$M$2:$M$18,MATCH(F98,'Appendix 3 Rules'!$A$2:$A$17))))+(IF(AG98="",0,INDEX('Appendix 3 Rules'!$N$2:$N$18,MATCH(F98,'Appendix 3 Rules'!$A$2:$A$17))))+(IF(F98="gc1",VLOOKUP(F98,'Appendix 3 Rules'!A$34:$O89,15)))+(IF(F98="gc2",VLOOKUP(F98,'Appendix 3 Rules'!A$34:$O89,15)))+(IF(F98="gc3",VLOOKUP(F98,'Appendix 3 Rules'!A$34:$O89,15)))+(IF(F98="gr1",VLOOKUP(F98,'Appendix 3 Rules'!A$34:$O89,15)))+(IF(F98="gr2",VLOOKUP(F98,'Appendix 3 Rules'!A$34:$O89,15)))+(IF(F98="gr3",VLOOKUP(F98,'Appendix 3 Rules'!A$34:$O89,15)))+(IF(F98="h1",VLOOKUP(F98,'Appendix 3 Rules'!A$34:$O89,15)))+(IF(F98="h2",VLOOKUP(F98,'Appendix 3 Rules'!A$34:$O89,15)))+(IF(F98="h3",VLOOKUP(F98,'Appendix 3 Rules'!A$34:$O89,15)))+(IF(F98="i1",VLOOKUP(F98,'Appendix 3 Rules'!A$34:$O89,15)))+(IF(F98="i2",VLOOKUP(F98,'Appendix 3 Rules'!A$34:$O89,15)))+(IF(F98="j1",VLOOKUP(F98,'Appendix 3 Rules'!A$34:$O89,15)))+(IF(F98="j2",VLOOKUP(F98,'Appendix 3 Rules'!A$34:$O89,15)))+(IF(F98="k",VLOOKUP(F98,'Appendix 3 Rules'!A$34:$O89,15)))+(IF(F98="l1",VLOOKUP(F98,'Appendix 3 Rules'!A$34:$O89,15)))+(IF(F98="l2",VLOOKUP(F98,'Appendix 3 Rules'!A$34:$O89,15)))+(IF(F98="m1",VLOOKUP(F98,'Appendix 3 Rules'!A$34:$O89,15)))+(IF(F98="m2",VLOOKUP(F98,'Appendix 3 Rules'!A$34:$O89,15)))+(IF(F98="m3",VLOOKUP(F98,'Appendix 3 Rules'!A$34:$O89,15)))+(IF(F98="n",VLOOKUP(F98,'Appendix 3 Rules'!A$34:$O89,15)))+(IF(F98="o",VLOOKUP(F98,'Appendix 3 Rules'!A$34:$O89,15)))+(IF(F98="p",VLOOKUP(F98,'Appendix 3 Rules'!A$34:$O89,15)))+(IF(F98="q",VLOOKUP(F98,'Appendix 3 Rules'!A$34:$O89,15)))+(IF(F98="r",VLOOKUP(F98,'Appendix 3 Rules'!A$34:$O89,15)))+(IF(F98="s",VLOOKUP(F98,'Appendix 3 Rules'!A$34:$O89,15)))+(IF(F98="t",VLOOKUP(F98,'Appendix 3 Rules'!A$34:$O89,15)))+(IF(F98="u",VLOOKUP(F98,'Appendix 3 Rules'!A$34:$O89,15))))))</f>
        <v/>
      </c>
      <c r="I98" s="11"/>
      <c r="J98" s="14"/>
      <c r="K98" s="11"/>
      <c r="L98" s="14"/>
      <c r="M98" s="11"/>
      <c r="N98" s="14"/>
      <c r="O98" s="11"/>
      <c r="P98" s="14"/>
      <c r="Q98" s="11"/>
      <c r="R98" s="14"/>
      <c r="S98" s="76"/>
      <c r="T98" s="14"/>
      <c r="U98" s="11"/>
      <c r="V98" s="14"/>
      <c r="W98" s="11"/>
      <c r="X98" s="14"/>
      <c r="Y98" s="77"/>
      <c r="Z98" s="14"/>
      <c r="AA98" s="77"/>
      <c r="AB98" s="14"/>
      <c r="AC98" s="8"/>
      <c r="AD98" s="13"/>
      <c r="AE98" s="8"/>
      <c r="AF98" s="13"/>
      <c r="AG98" s="8"/>
      <c r="AH98" s="13"/>
      <c r="AI98" s="60"/>
      <c r="AK98" s="13" t="str">
        <f>IF(AND(F98&lt;&gt;"f",M98&lt;&gt;""),VLOOKUP(F98,'Appendix 3 Rules'!$A$1:$O$34,4,FALSE),"")</f>
        <v/>
      </c>
      <c r="AL98" s="13" t="str">
        <f>IF(Q98="","",VLOOKUP(F98,'Appendix 3 Rules'!$A$1:$N$34,6,FALSE))</f>
        <v/>
      </c>
      <c r="AM98" s="13" t="str">
        <f>IF(AND(F98="f",U98&lt;&gt;""),VLOOKUP(F98,'Appendix 3 Rules'!$A$1:$N$34,8,FALSE),"")</f>
        <v/>
      </c>
    </row>
    <row r="99" spans="1:39" ht="18" customHeight="1" x14ac:dyDescent="0.2">
      <c r="B99" s="78"/>
      <c r="C99" s="9"/>
      <c r="D99" s="10"/>
      <c r="E99" s="9"/>
      <c r="F99" s="8"/>
      <c r="G99" s="20" t="str">
        <f>IF(F99="","",SUMPRODUCT(IF(I99="",0,INDEX('Appendix 3 Rules'!$B$2:$B$18,MATCH(F99,'Appendix 3 Rules'!$A$2:$A$17))))+(IF(K99="",0,INDEX('Appendix 3 Rules'!$C$2:$C$18,MATCH(F99,'Appendix 3 Rules'!$A$2:$A$17))))+(IF(M99="",0,INDEX('Appendix 3 Rules'!$D$2:$D$18,MATCH(F99,'Appendix 3 Rules'!$A$2:$A$17))))+(IF(O99="",0,INDEX('Appendix 3 Rules'!$E$2:$E$18,MATCH(F99,'Appendix 3 Rules'!$A$2:$A$17))))+(IF(Q99="",0,INDEX('Appendix 3 Rules'!$F$2:$F$18,MATCH(F99,'Appendix 3 Rules'!$A$2:$A$17))))+(IF(S99="",0,INDEX('Appendix 3 Rules'!$G$2:$G$18,MATCH(F99,'Appendix 3 Rules'!$A$2:$A$17))))+(IF(U99="",0,INDEX('Appendix 3 Rules'!$H$2:$H$18,MATCH(F99,'Appendix 3 Rules'!$A$2:$A$17))))+(IF(W99="",0,INDEX('Appendix 3 Rules'!$I$2:$I$18,MATCH(F99,'Appendix 3 Rules'!$A$2:$A$17))))+(IF(Y99="",0,INDEX('Appendix 3 Rules'!$J$2:$J$18,MATCH(F99,'Appendix 3 Rules'!$A$2:$A$17))))+(IF(AA99="",0,INDEX('Appendix 3 Rules'!$K$2:$K$18,MATCH(F99,'Appendix 3 Rules'!$A$2:$A$17))))+(IF(AC99="",0,INDEX('Appendix 3 Rules'!$L$2:$L$18,MATCH(F99,'Appendix 3 Rules'!$A$2:$A$17))))+(IF(AE99="",0,INDEX('Appendix 3 Rules'!$M$2:$M$18,MATCH(F99,'Appendix 3 Rules'!$A$2:$A$17))))+(IF(AG99="",0,INDEX('Appendix 3 Rules'!$N$2:$N$18,MATCH(F99,'Appendix 3 Rules'!$A$2:$A$17))))+(IF(F99="gc1",VLOOKUP(F99,'Appendix 3 Rules'!A$34:$O90,15)))+(IF(F99="gc2",VLOOKUP(F99,'Appendix 3 Rules'!A$34:$O90,15)))+(IF(F99="gc3",VLOOKUP(F99,'Appendix 3 Rules'!A$34:$O90,15)))+(IF(F99="gr1",VLOOKUP(F99,'Appendix 3 Rules'!A$34:$O90,15)))+(IF(F99="gr2",VLOOKUP(F99,'Appendix 3 Rules'!A$34:$O90,15)))+(IF(F99="gr3",VLOOKUP(F99,'Appendix 3 Rules'!A$34:$O90,15)))+(IF(F99="h1",VLOOKUP(F99,'Appendix 3 Rules'!A$34:$O90,15)))+(IF(F99="h2",VLOOKUP(F99,'Appendix 3 Rules'!A$34:$O90,15)))+(IF(F99="h3",VLOOKUP(F99,'Appendix 3 Rules'!A$34:$O90,15)))+(IF(F99="i1",VLOOKUP(F99,'Appendix 3 Rules'!A$34:$O90,15)))+(IF(F99="i2",VLOOKUP(F99,'Appendix 3 Rules'!A$34:$O90,15)))+(IF(F99="j1",VLOOKUP(F99,'Appendix 3 Rules'!A$34:$O90,15)))+(IF(F99="j2",VLOOKUP(F99,'Appendix 3 Rules'!A$34:$O90,15)))+(IF(F99="k",VLOOKUP(F99,'Appendix 3 Rules'!A$34:$O90,15)))+(IF(F99="l1",VLOOKUP(F99,'Appendix 3 Rules'!A$34:$O90,15)))+(IF(F99="l2",VLOOKUP(F99,'Appendix 3 Rules'!A$34:$O90,15)))+(IF(F99="m1",VLOOKUP(F99,'Appendix 3 Rules'!A$34:$O90,15)))+(IF(F99="m2",VLOOKUP(F99,'Appendix 3 Rules'!A$34:$O90,15)))+(IF(F99="m3",VLOOKUP(F99,'Appendix 3 Rules'!A$34:$O90,15)))+(IF(F99="n",VLOOKUP(F99,'Appendix 3 Rules'!A$34:$O90,15)))+(IF(F99="o",VLOOKUP(F99,'Appendix 3 Rules'!A$34:$O90,15)))+(IF(F99="p",VLOOKUP(F99,'Appendix 3 Rules'!A$34:$O90,15)))+(IF(F99="q",VLOOKUP(F99,'Appendix 3 Rules'!A$34:$O90,15)))+(IF(F99="r",VLOOKUP(F99,'Appendix 3 Rules'!A$34:$O90,15)))+(IF(F99="s",VLOOKUP(F99,'Appendix 3 Rules'!A$34:$O90,15)))+(IF(F99="t",VLOOKUP(F99,'Appendix 3 Rules'!A$34:$O90,15)))+(IF(F99="u",VLOOKUP(F99,'Appendix 3 Rules'!A$34:$O90,15))))</f>
        <v/>
      </c>
      <c r="H99" s="80" t="str">
        <f>IF(F99="","",IF(OR(F99="d",F99="e",F99="gc1",F99="gc2",F99="gc3",F99="gr1",F99="gr2",F99="gr3",F99="h1",F99="h2",F99="h3",F99="i1",F99="i2",F99="j1",F99="j2",F99="k",F99="l1",F99="l2",F99="m1",F99="m2",F99="m3",F99="n",F99="o",F99="p",F99="q",F99="r",F99="s",F99="t",F99="u",F99="f"),MIN(G99,VLOOKUP(F99,'Appx 3 (Mass) Rules'!$A$1:$D$150,4,0)),MIN(G99,VLOOKUP(F99,'Appx 3 (Mass) Rules'!$A$1:$D$150,4,0),SUMPRODUCT(IF(I99="",0,INDEX('Appendix 3 Rules'!$B$2:$B$18,MATCH(F99,'Appendix 3 Rules'!$A$2:$A$17))))+(IF(K99="",0,INDEX('Appendix 3 Rules'!$C$2:$C$18,MATCH(F99,'Appendix 3 Rules'!$A$2:$A$17))))+(IF(M99="",0,INDEX('Appendix 3 Rules'!$D$2:$D$18,MATCH(F99,'Appendix 3 Rules'!$A$2:$A$17))))+(IF(O99="",0,INDEX('Appendix 3 Rules'!$E$2:$E$18,MATCH(F99,'Appendix 3 Rules'!$A$2:$A$17))))+(IF(Q99="",0,INDEX('Appendix 3 Rules'!$F$2:$F$18,MATCH(F99,'Appendix 3 Rules'!$A$2:$A$17))))+(IF(S99="",0,INDEX('Appendix 3 Rules'!$G$2:$G$18,MATCH(F99,'Appendix 3 Rules'!$A$2:$A$17))))+(IF(U99="",0,INDEX('Appendix 3 Rules'!$H$2:$H$18,MATCH(F99,'Appendix 3 Rules'!$A$2:$A$17))))+(IF(W99="",0,INDEX('Appendix 3 Rules'!$I$2:$I$18,MATCH(F99,'Appendix 3 Rules'!$A$2:$A$17))))+(IF(Y99="",0,INDEX('Appendix 3 Rules'!$J$2:$J$18,MATCH(F99,'Appendix 3 Rules'!$A$2:$A$17))))+(IF(AA99="",0,INDEX('Appendix 3 Rules'!$K$2:$K$18,MATCH(F99,'Appendix 3 Rules'!$A$2:$A$17))))+(IF(AC99="",0,INDEX('Appendix 3 Rules'!$L$2:$L$18,MATCH(F99,'Appendix 3 Rules'!$A$2:$A$17))))+(IF(AE99="",0,INDEX('Appendix 3 Rules'!$M$2:$M$18,MATCH(F99,'Appendix 3 Rules'!$A$2:$A$17))))+(IF(AG99="",0,INDEX('Appendix 3 Rules'!$N$2:$N$18,MATCH(F99,'Appendix 3 Rules'!$A$2:$A$17))))+(IF(F99="gc1",VLOOKUP(F99,'Appendix 3 Rules'!A$34:$O90,15)))+(IF(F99="gc2",VLOOKUP(F99,'Appendix 3 Rules'!A$34:$O90,15)))+(IF(F99="gc3",VLOOKUP(F99,'Appendix 3 Rules'!A$34:$O90,15)))+(IF(F99="gr1",VLOOKUP(F99,'Appendix 3 Rules'!A$34:$O90,15)))+(IF(F99="gr2",VLOOKUP(F99,'Appendix 3 Rules'!A$34:$O90,15)))+(IF(F99="gr3",VLOOKUP(F99,'Appendix 3 Rules'!A$34:$O90,15)))+(IF(F99="h1",VLOOKUP(F99,'Appendix 3 Rules'!A$34:$O90,15)))+(IF(F99="h2",VLOOKUP(F99,'Appendix 3 Rules'!A$34:$O90,15)))+(IF(F99="h3",VLOOKUP(F99,'Appendix 3 Rules'!A$34:$O90,15)))+(IF(F99="i1",VLOOKUP(F99,'Appendix 3 Rules'!A$34:$O90,15)))+(IF(F99="i2",VLOOKUP(F99,'Appendix 3 Rules'!A$34:$O90,15)))+(IF(F99="j1",VLOOKUP(F99,'Appendix 3 Rules'!A$34:$O90,15)))+(IF(F99="j2",VLOOKUP(F99,'Appendix 3 Rules'!A$34:$O90,15)))+(IF(F99="k",VLOOKUP(F99,'Appendix 3 Rules'!A$34:$O90,15)))+(IF(F99="l1",VLOOKUP(F99,'Appendix 3 Rules'!A$34:$O90,15)))+(IF(F99="l2",VLOOKUP(F99,'Appendix 3 Rules'!A$34:$O90,15)))+(IF(F99="m1",VLOOKUP(F99,'Appendix 3 Rules'!A$34:$O90,15)))+(IF(F99="m2",VLOOKUP(F99,'Appendix 3 Rules'!A$34:$O90,15)))+(IF(F99="m3",VLOOKUP(F99,'Appendix 3 Rules'!A$34:$O90,15)))+(IF(F99="n",VLOOKUP(F99,'Appendix 3 Rules'!A$34:$O90,15)))+(IF(F99="o",VLOOKUP(F99,'Appendix 3 Rules'!A$34:$O90,15)))+(IF(F99="p",VLOOKUP(F99,'Appendix 3 Rules'!A$34:$O90,15)))+(IF(F99="q",VLOOKUP(F99,'Appendix 3 Rules'!A$34:$O90,15)))+(IF(F99="r",VLOOKUP(F99,'Appendix 3 Rules'!A$34:$O90,15)))+(IF(F99="s",VLOOKUP(F99,'Appendix 3 Rules'!A$34:$O90,15)))+(IF(F99="t",VLOOKUP(F99,'Appendix 3 Rules'!A$34:$O90,15)))+(IF(F99="u",VLOOKUP(F99,'Appendix 3 Rules'!A$34:$O90,15))))))</f>
        <v/>
      </c>
      <c r="I99" s="12"/>
      <c r="J99" s="13"/>
      <c r="K99" s="12"/>
      <c r="L99" s="13"/>
      <c r="M99" s="12"/>
      <c r="N99" s="13"/>
      <c r="O99" s="12"/>
      <c r="P99" s="13"/>
      <c r="Q99" s="12"/>
      <c r="R99" s="13"/>
      <c r="S99" s="12"/>
      <c r="T99" s="13"/>
      <c r="U99" s="12"/>
      <c r="V99" s="13"/>
      <c r="W99" s="12"/>
      <c r="X99" s="13"/>
      <c r="Y99" s="12"/>
      <c r="Z99" s="13"/>
      <c r="AA99" s="12"/>
      <c r="AB99" s="13"/>
      <c r="AC99" s="8"/>
      <c r="AD99" s="13"/>
      <c r="AE99" s="8"/>
      <c r="AF99" s="13"/>
      <c r="AG99" s="8"/>
      <c r="AH99" s="13"/>
      <c r="AI99" s="60"/>
      <c r="AK99" s="13" t="str">
        <f>IF(AND(F99&lt;&gt;"f",M99&lt;&gt;""),VLOOKUP(F99,'Appendix 3 Rules'!$A$1:$O$34,4,FALSE),"")</f>
        <v/>
      </c>
      <c r="AL99" s="13" t="str">
        <f>IF(Q99="","",VLOOKUP(F99,'Appendix 3 Rules'!$A$1:$N$34,6,FALSE))</f>
        <v/>
      </c>
      <c r="AM99" s="13" t="str">
        <f>IF(AND(F99="f",U99&lt;&gt;""),VLOOKUP(F99,'Appendix 3 Rules'!$A$1:$N$34,8,FALSE),"")</f>
        <v/>
      </c>
    </row>
    <row r="100" spans="1:39" ht="18" customHeight="1" x14ac:dyDescent="0.2">
      <c r="B100" s="78"/>
      <c r="C100" s="9"/>
      <c r="D100" s="10"/>
      <c r="E100" s="9"/>
      <c r="F100" s="8"/>
      <c r="G100" s="20" t="str">
        <f>IF(F100="","",SUMPRODUCT(IF(I100="",0,INDEX('Appendix 3 Rules'!$B$2:$B$18,MATCH(F100,'Appendix 3 Rules'!$A$2:$A$17))))+(IF(K100="",0,INDEX('Appendix 3 Rules'!$C$2:$C$18,MATCH(F100,'Appendix 3 Rules'!$A$2:$A$17))))+(IF(M100="",0,INDEX('Appendix 3 Rules'!$D$2:$D$18,MATCH(F100,'Appendix 3 Rules'!$A$2:$A$17))))+(IF(O100="",0,INDEX('Appendix 3 Rules'!$E$2:$E$18,MATCH(F100,'Appendix 3 Rules'!$A$2:$A$17))))+(IF(Q100="",0,INDEX('Appendix 3 Rules'!$F$2:$F$18,MATCH(F100,'Appendix 3 Rules'!$A$2:$A$17))))+(IF(S100="",0,INDEX('Appendix 3 Rules'!$G$2:$G$18,MATCH(F100,'Appendix 3 Rules'!$A$2:$A$17))))+(IF(U100="",0,INDEX('Appendix 3 Rules'!$H$2:$H$18,MATCH(F100,'Appendix 3 Rules'!$A$2:$A$17))))+(IF(W100="",0,INDEX('Appendix 3 Rules'!$I$2:$I$18,MATCH(F100,'Appendix 3 Rules'!$A$2:$A$17))))+(IF(Y100="",0,INDEX('Appendix 3 Rules'!$J$2:$J$18,MATCH(F100,'Appendix 3 Rules'!$A$2:$A$17))))+(IF(AA100="",0,INDEX('Appendix 3 Rules'!$K$2:$K$18,MATCH(F100,'Appendix 3 Rules'!$A$2:$A$17))))+(IF(AC100="",0,INDEX('Appendix 3 Rules'!$L$2:$L$18,MATCH(F100,'Appendix 3 Rules'!$A$2:$A$17))))+(IF(AE100="",0,INDEX('Appendix 3 Rules'!$M$2:$M$18,MATCH(F100,'Appendix 3 Rules'!$A$2:$A$17))))+(IF(AG100="",0,INDEX('Appendix 3 Rules'!$N$2:$N$18,MATCH(F100,'Appendix 3 Rules'!$A$2:$A$17))))+(IF(F100="gc1",VLOOKUP(F100,'Appendix 3 Rules'!A$34:$O91,15)))+(IF(F100="gc2",VLOOKUP(F100,'Appendix 3 Rules'!A$34:$O91,15)))+(IF(F100="gc3",VLOOKUP(F100,'Appendix 3 Rules'!A$34:$O91,15)))+(IF(F100="gr1",VLOOKUP(F100,'Appendix 3 Rules'!A$34:$O91,15)))+(IF(F100="gr2",VLOOKUP(F100,'Appendix 3 Rules'!A$34:$O91,15)))+(IF(F100="gr3",VLOOKUP(F100,'Appendix 3 Rules'!A$34:$O91,15)))+(IF(F100="h1",VLOOKUP(F100,'Appendix 3 Rules'!A$34:$O91,15)))+(IF(F100="h2",VLOOKUP(F100,'Appendix 3 Rules'!A$34:$O91,15)))+(IF(F100="h3",VLOOKUP(F100,'Appendix 3 Rules'!A$34:$O91,15)))+(IF(F100="i1",VLOOKUP(F100,'Appendix 3 Rules'!A$34:$O91,15)))+(IF(F100="i2",VLOOKUP(F100,'Appendix 3 Rules'!A$34:$O91,15)))+(IF(F100="j1",VLOOKUP(F100,'Appendix 3 Rules'!A$34:$O91,15)))+(IF(F100="j2",VLOOKUP(F100,'Appendix 3 Rules'!A$34:$O91,15)))+(IF(F100="k",VLOOKUP(F100,'Appendix 3 Rules'!A$34:$O91,15)))+(IF(F100="l1",VLOOKUP(F100,'Appendix 3 Rules'!A$34:$O91,15)))+(IF(F100="l2",VLOOKUP(F100,'Appendix 3 Rules'!A$34:$O91,15)))+(IF(F100="m1",VLOOKUP(F100,'Appendix 3 Rules'!A$34:$O91,15)))+(IF(F100="m2",VLOOKUP(F100,'Appendix 3 Rules'!A$34:$O91,15)))+(IF(F100="m3",VLOOKUP(F100,'Appendix 3 Rules'!A$34:$O91,15)))+(IF(F100="n",VLOOKUP(F100,'Appendix 3 Rules'!A$34:$O91,15)))+(IF(F100="o",VLOOKUP(F100,'Appendix 3 Rules'!A$34:$O91,15)))+(IF(F100="p",VLOOKUP(F100,'Appendix 3 Rules'!A$34:$O91,15)))+(IF(F100="q",VLOOKUP(F100,'Appendix 3 Rules'!A$34:$O91,15)))+(IF(F100="r",VLOOKUP(F100,'Appendix 3 Rules'!A$34:$O91,15)))+(IF(F100="s",VLOOKUP(F100,'Appendix 3 Rules'!A$34:$O91,15)))+(IF(F100="t",VLOOKUP(F100,'Appendix 3 Rules'!A$34:$O91,15)))+(IF(F100="u",VLOOKUP(F100,'Appendix 3 Rules'!A$34:$O91,15))))</f>
        <v/>
      </c>
      <c r="H100" s="80" t="str">
        <f>IF(F100="","",IF(OR(F100="d",F100="e",F100="gc1",F100="gc2",F100="gc3",F100="gr1",F100="gr2",F100="gr3",F100="h1",F100="h2",F100="h3",F100="i1",F100="i2",F100="j1",F100="j2",F100="k",F100="l1",F100="l2",F100="m1",F100="m2",F100="m3",F100="n",F100="o",F100="p",F100="q",F100="r",F100="s",F100="t",F100="u",F100="f"),MIN(G100,VLOOKUP(F100,'Appx 3 (Mass) Rules'!$A$1:$D$150,4,0)),MIN(G100,VLOOKUP(F100,'Appx 3 (Mass) Rules'!$A$1:$D$150,4,0),SUMPRODUCT(IF(I100="",0,INDEX('Appendix 3 Rules'!$B$2:$B$18,MATCH(F100,'Appendix 3 Rules'!$A$2:$A$17))))+(IF(K100="",0,INDEX('Appendix 3 Rules'!$C$2:$C$18,MATCH(F100,'Appendix 3 Rules'!$A$2:$A$17))))+(IF(M100="",0,INDEX('Appendix 3 Rules'!$D$2:$D$18,MATCH(F100,'Appendix 3 Rules'!$A$2:$A$17))))+(IF(O100="",0,INDEX('Appendix 3 Rules'!$E$2:$E$18,MATCH(F100,'Appendix 3 Rules'!$A$2:$A$17))))+(IF(Q100="",0,INDEX('Appendix 3 Rules'!$F$2:$F$18,MATCH(F100,'Appendix 3 Rules'!$A$2:$A$17))))+(IF(S100="",0,INDEX('Appendix 3 Rules'!$G$2:$G$18,MATCH(F100,'Appendix 3 Rules'!$A$2:$A$17))))+(IF(U100="",0,INDEX('Appendix 3 Rules'!$H$2:$H$18,MATCH(F100,'Appendix 3 Rules'!$A$2:$A$17))))+(IF(W100="",0,INDEX('Appendix 3 Rules'!$I$2:$I$18,MATCH(F100,'Appendix 3 Rules'!$A$2:$A$17))))+(IF(Y100="",0,INDEX('Appendix 3 Rules'!$J$2:$J$18,MATCH(F100,'Appendix 3 Rules'!$A$2:$A$17))))+(IF(AA100="",0,INDEX('Appendix 3 Rules'!$K$2:$K$18,MATCH(F100,'Appendix 3 Rules'!$A$2:$A$17))))+(IF(AC100="",0,INDEX('Appendix 3 Rules'!$L$2:$L$18,MATCH(F100,'Appendix 3 Rules'!$A$2:$A$17))))+(IF(AE100="",0,INDEX('Appendix 3 Rules'!$M$2:$M$18,MATCH(F100,'Appendix 3 Rules'!$A$2:$A$17))))+(IF(AG100="",0,INDEX('Appendix 3 Rules'!$N$2:$N$18,MATCH(F100,'Appendix 3 Rules'!$A$2:$A$17))))+(IF(F100="gc1",VLOOKUP(F100,'Appendix 3 Rules'!A$34:$O91,15)))+(IF(F100="gc2",VLOOKUP(F100,'Appendix 3 Rules'!A$34:$O91,15)))+(IF(F100="gc3",VLOOKUP(F100,'Appendix 3 Rules'!A$34:$O91,15)))+(IF(F100="gr1",VLOOKUP(F100,'Appendix 3 Rules'!A$34:$O91,15)))+(IF(F100="gr2",VLOOKUP(F100,'Appendix 3 Rules'!A$34:$O91,15)))+(IF(F100="gr3",VLOOKUP(F100,'Appendix 3 Rules'!A$34:$O91,15)))+(IF(F100="h1",VLOOKUP(F100,'Appendix 3 Rules'!A$34:$O91,15)))+(IF(F100="h2",VLOOKUP(F100,'Appendix 3 Rules'!A$34:$O91,15)))+(IF(F100="h3",VLOOKUP(F100,'Appendix 3 Rules'!A$34:$O91,15)))+(IF(F100="i1",VLOOKUP(F100,'Appendix 3 Rules'!A$34:$O91,15)))+(IF(F100="i2",VLOOKUP(F100,'Appendix 3 Rules'!A$34:$O91,15)))+(IF(F100="j1",VLOOKUP(F100,'Appendix 3 Rules'!A$34:$O91,15)))+(IF(F100="j2",VLOOKUP(F100,'Appendix 3 Rules'!A$34:$O91,15)))+(IF(F100="k",VLOOKUP(F100,'Appendix 3 Rules'!A$34:$O91,15)))+(IF(F100="l1",VLOOKUP(F100,'Appendix 3 Rules'!A$34:$O91,15)))+(IF(F100="l2",VLOOKUP(F100,'Appendix 3 Rules'!A$34:$O91,15)))+(IF(F100="m1",VLOOKUP(F100,'Appendix 3 Rules'!A$34:$O91,15)))+(IF(F100="m2",VLOOKUP(F100,'Appendix 3 Rules'!A$34:$O91,15)))+(IF(F100="m3",VLOOKUP(F100,'Appendix 3 Rules'!A$34:$O91,15)))+(IF(F100="n",VLOOKUP(F100,'Appendix 3 Rules'!A$34:$O91,15)))+(IF(F100="o",VLOOKUP(F100,'Appendix 3 Rules'!A$34:$O91,15)))+(IF(F100="p",VLOOKUP(F100,'Appendix 3 Rules'!A$34:$O91,15)))+(IF(F100="q",VLOOKUP(F100,'Appendix 3 Rules'!A$34:$O91,15)))+(IF(F100="r",VLOOKUP(F100,'Appendix 3 Rules'!A$34:$O91,15)))+(IF(F100="s",VLOOKUP(F100,'Appendix 3 Rules'!A$34:$O91,15)))+(IF(F100="t",VLOOKUP(F100,'Appendix 3 Rules'!A$34:$O91,15)))+(IF(F100="u",VLOOKUP(F100,'Appendix 3 Rules'!A$34:$O91,15))))))</f>
        <v/>
      </c>
      <c r="I100" s="11"/>
      <c r="J100" s="14"/>
      <c r="K100" s="11"/>
      <c r="L100" s="14"/>
      <c r="M100" s="11"/>
      <c r="N100" s="14"/>
      <c r="O100" s="11"/>
      <c r="P100" s="14"/>
      <c r="Q100" s="11"/>
      <c r="R100" s="14"/>
      <c r="S100" s="76"/>
      <c r="T100" s="14"/>
      <c r="U100" s="11"/>
      <c r="V100" s="14"/>
      <c r="W100" s="11"/>
      <c r="X100" s="14"/>
      <c r="Y100" s="77"/>
      <c r="Z100" s="14"/>
      <c r="AA100" s="77"/>
      <c r="AB100" s="14"/>
      <c r="AC100" s="8"/>
      <c r="AD100" s="13"/>
      <c r="AE100" s="8"/>
      <c r="AF100" s="13"/>
      <c r="AG100" s="8"/>
      <c r="AH100" s="13"/>
      <c r="AI100" s="60"/>
      <c r="AK100" s="13" t="str">
        <f>IF(AND(F100&lt;&gt;"f",M100&lt;&gt;""),VLOOKUP(F100,'Appendix 3 Rules'!$A$1:$O$34,4,FALSE),"")</f>
        <v/>
      </c>
      <c r="AL100" s="13" t="str">
        <f>IF(Q100="","",VLOOKUP(F100,'Appendix 3 Rules'!$A$1:$N$34,6,FALSE))</f>
        <v/>
      </c>
      <c r="AM100" s="13" t="str">
        <f>IF(AND(F100="f",U100&lt;&gt;""),VLOOKUP(F100,'Appendix 3 Rules'!$A$1:$N$34,8,FALSE),"")</f>
        <v/>
      </c>
    </row>
    <row r="101" spans="1:39" ht="18" customHeight="1" x14ac:dyDescent="0.2">
      <c r="B101" s="78"/>
      <c r="C101" s="9"/>
      <c r="D101" s="10"/>
      <c r="E101" s="9"/>
      <c r="F101" s="8"/>
      <c r="G101" s="20" t="str">
        <f>IF(F101="","",SUMPRODUCT(IF(I101="",0,INDEX('Appendix 3 Rules'!$B$2:$B$18,MATCH(F101,'Appendix 3 Rules'!$A$2:$A$17))))+(IF(K101="",0,INDEX('Appendix 3 Rules'!$C$2:$C$18,MATCH(F101,'Appendix 3 Rules'!$A$2:$A$17))))+(IF(M101="",0,INDEX('Appendix 3 Rules'!$D$2:$D$18,MATCH(F101,'Appendix 3 Rules'!$A$2:$A$17))))+(IF(O101="",0,INDEX('Appendix 3 Rules'!$E$2:$E$18,MATCH(F101,'Appendix 3 Rules'!$A$2:$A$17))))+(IF(Q101="",0,INDEX('Appendix 3 Rules'!$F$2:$F$18,MATCH(F101,'Appendix 3 Rules'!$A$2:$A$17))))+(IF(S101="",0,INDEX('Appendix 3 Rules'!$G$2:$G$18,MATCH(F101,'Appendix 3 Rules'!$A$2:$A$17))))+(IF(U101="",0,INDEX('Appendix 3 Rules'!$H$2:$H$18,MATCH(F101,'Appendix 3 Rules'!$A$2:$A$17))))+(IF(W101="",0,INDEX('Appendix 3 Rules'!$I$2:$I$18,MATCH(F101,'Appendix 3 Rules'!$A$2:$A$17))))+(IF(Y101="",0,INDEX('Appendix 3 Rules'!$J$2:$J$18,MATCH(F101,'Appendix 3 Rules'!$A$2:$A$17))))+(IF(AA101="",0,INDEX('Appendix 3 Rules'!$K$2:$K$18,MATCH(F101,'Appendix 3 Rules'!$A$2:$A$17))))+(IF(AC101="",0,INDEX('Appendix 3 Rules'!$L$2:$L$18,MATCH(F101,'Appendix 3 Rules'!$A$2:$A$17))))+(IF(AE101="",0,INDEX('Appendix 3 Rules'!$M$2:$M$18,MATCH(F101,'Appendix 3 Rules'!$A$2:$A$17))))+(IF(AG101="",0,INDEX('Appendix 3 Rules'!$N$2:$N$18,MATCH(F101,'Appendix 3 Rules'!$A$2:$A$17))))+(IF(F101="gc1",VLOOKUP(F101,'Appendix 3 Rules'!A$34:$O92,15)))+(IF(F101="gc2",VLOOKUP(F101,'Appendix 3 Rules'!A$34:$O92,15)))+(IF(F101="gc3",VLOOKUP(F101,'Appendix 3 Rules'!A$34:$O92,15)))+(IF(F101="gr1",VLOOKUP(F101,'Appendix 3 Rules'!A$34:$O92,15)))+(IF(F101="gr2",VLOOKUP(F101,'Appendix 3 Rules'!A$34:$O92,15)))+(IF(F101="gr3",VLOOKUP(F101,'Appendix 3 Rules'!A$34:$O92,15)))+(IF(F101="h1",VLOOKUP(F101,'Appendix 3 Rules'!A$34:$O92,15)))+(IF(F101="h2",VLOOKUP(F101,'Appendix 3 Rules'!A$34:$O92,15)))+(IF(F101="h3",VLOOKUP(F101,'Appendix 3 Rules'!A$34:$O92,15)))+(IF(F101="i1",VLOOKUP(F101,'Appendix 3 Rules'!A$34:$O92,15)))+(IF(F101="i2",VLOOKUP(F101,'Appendix 3 Rules'!A$34:$O92,15)))+(IF(F101="j1",VLOOKUP(F101,'Appendix 3 Rules'!A$34:$O92,15)))+(IF(F101="j2",VLOOKUP(F101,'Appendix 3 Rules'!A$34:$O92,15)))+(IF(F101="k",VLOOKUP(F101,'Appendix 3 Rules'!A$34:$O92,15)))+(IF(F101="l1",VLOOKUP(F101,'Appendix 3 Rules'!A$34:$O92,15)))+(IF(F101="l2",VLOOKUP(F101,'Appendix 3 Rules'!A$34:$O92,15)))+(IF(F101="m1",VLOOKUP(F101,'Appendix 3 Rules'!A$34:$O92,15)))+(IF(F101="m2",VLOOKUP(F101,'Appendix 3 Rules'!A$34:$O92,15)))+(IF(F101="m3",VLOOKUP(F101,'Appendix 3 Rules'!A$34:$O92,15)))+(IF(F101="n",VLOOKUP(F101,'Appendix 3 Rules'!A$34:$O92,15)))+(IF(F101="o",VLOOKUP(F101,'Appendix 3 Rules'!A$34:$O92,15)))+(IF(F101="p",VLOOKUP(F101,'Appendix 3 Rules'!A$34:$O92,15)))+(IF(F101="q",VLOOKUP(F101,'Appendix 3 Rules'!A$34:$O92,15)))+(IF(F101="r",VLOOKUP(F101,'Appendix 3 Rules'!A$34:$O92,15)))+(IF(F101="s",VLOOKUP(F101,'Appendix 3 Rules'!A$34:$O92,15)))+(IF(F101="t",VLOOKUP(F101,'Appendix 3 Rules'!A$34:$O92,15)))+(IF(F101="u",VLOOKUP(F101,'Appendix 3 Rules'!A$34:$O92,15))))</f>
        <v/>
      </c>
      <c r="H101" s="80" t="str">
        <f>IF(F101="","",IF(OR(F101="d",F101="e",F101="gc1",F101="gc2",F101="gc3",F101="gr1",F101="gr2",F101="gr3",F101="h1",F101="h2",F101="h3",F101="i1",F101="i2",F101="j1",F101="j2",F101="k",F101="l1",F101="l2",F101="m1",F101="m2",F101="m3",F101="n",F101="o",F101="p",F101="q",F101="r",F101="s",F101="t",F101="u",F101="f"),MIN(G101,VLOOKUP(F101,'Appx 3 (Mass) Rules'!$A$1:$D$150,4,0)),MIN(G101,VLOOKUP(F101,'Appx 3 (Mass) Rules'!$A$1:$D$150,4,0),SUMPRODUCT(IF(I101="",0,INDEX('Appendix 3 Rules'!$B$2:$B$18,MATCH(F101,'Appendix 3 Rules'!$A$2:$A$17))))+(IF(K101="",0,INDEX('Appendix 3 Rules'!$C$2:$C$18,MATCH(F101,'Appendix 3 Rules'!$A$2:$A$17))))+(IF(M101="",0,INDEX('Appendix 3 Rules'!$D$2:$D$18,MATCH(F101,'Appendix 3 Rules'!$A$2:$A$17))))+(IF(O101="",0,INDEX('Appendix 3 Rules'!$E$2:$E$18,MATCH(F101,'Appendix 3 Rules'!$A$2:$A$17))))+(IF(Q101="",0,INDEX('Appendix 3 Rules'!$F$2:$F$18,MATCH(F101,'Appendix 3 Rules'!$A$2:$A$17))))+(IF(S101="",0,INDEX('Appendix 3 Rules'!$G$2:$G$18,MATCH(F101,'Appendix 3 Rules'!$A$2:$A$17))))+(IF(U101="",0,INDEX('Appendix 3 Rules'!$H$2:$H$18,MATCH(F101,'Appendix 3 Rules'!$A$2:$A$17))))+(IF(W101="",0,INDEX('Appendix 3 Rules'!$I$2:$I$18,MATCH(F101,'Appendix 3 Rules'!$A$2:$A$17))))+(IF(Y101="",0,INDEX('Appendix 3 Rules'!$J$2:$J$18,MATCH(F101,'Appendix 3 Rules'!$A$2:$A$17))))+(IF(AA101="",0,INDEX('Appendix 3 Rules'!$K$2:$K$18,MATCH(F101,'Appendix 3 Rules'!$A$2:$A$17))))+(IF(AC101="",0,INDEX('Appendix 3 Rules'!$L$2:$L$18,MATCH(F101,'Appendix 3 Rules'!$A$2:$A$17))))+(IF(AE101="",0,INDEX('Appendix 3 Rules'!$M$2:$M$18,MATCH(F101,'Appendix 3 Rules'!$A$2:$A$17))))+(IF(AG101="",0,INDEX('Appendix 3 Rules'!$N$2:$N$18,MATCH(F101,'Appendix 3 Rules'!$A$2:$A$17))))+(IF(F101="gc1",VLOOKUP(F101,'Appendix 3 Rules'!A$34:$O92,15)))+(IF(F101="gc2",VLOOKUP(F101,'Appendix 3 Rules'!A$34:$O92,15)))+(IF(F101="gc3",VLOOKUP(F101,'Appendix 3 Rules'!A$34:$O92,15)))+(IF(F101="gr1",VLOOKUP(F101,'Appendix 3 Rules'!A$34:$O92,15)))+(IF(F101="gr2",VLOOKUP(F101,'Appendix 3 Rules'!A$34:$O92,15)))+(IF(F101="gr3",VLOOKUP(F101,'Appendix 3 Rules'!A$34:$O92,15)))+(IF(F101="h1",VLOOKUP(F101,'Appendix 3 Rules'!A$34:$O92,15)))+(IF(F101="h2",VLOOKUP(F101,'Appendix 3 Rules'!A$34:$O92,15)))+(IF(F101="h3",VLOOKUP(F101,'Appendix 3 Rules'!A$34:$O92,15)))+(IF(F101="i1",VLOOKUP(F101,'Appendix 3 Rules'!A$34:$O92,15)))+(IF(F101="i2",VLOOKUP(F101,'Appendix 3 Rules'!A$34:$O92,15)))+(IF(F101="j1",VLOOKUP(F101,'Appendix 3 Rules'!A$34:$O92,15)))+(IF(F101="j2",VLOOKUP(F101,'Appendix 3 Rules'!A$34:$O92,15)))+(IF(F101="k",VLOOKUP(F101,'Appendix 3 Rules'!A$34:$O92,15)))+(IF(F101="l1",VLOOKUP(F101,'Appendix 3 Rules'!A$34:$O92,15)))+(IF(F101="l2",VLOOKUP(F101,'Appendix 3 Rules'!A$34:$O92,15)))+(IF(F101="m1",VLOOKUP(F101,'Appendix 3 Rules'!A$34:$O92,15)))+(IF(F101="m2",VLOOKUP(F101,'Appendix 3 Rules'!A$34:$O92,15)))+(IF(F101="m3",VLOOKUP(F101,'Appendix 3 Rules'!A$34:$O92,15)))+(IF(F101="n",VLOOKUP(F101,'Appendix 3 Rules'!A$34:$O92,15)))+(IF(F101="o",VLOOKUP(F101,'Appendix 3 Rules'!A$34:$O92,15)))+(IF(F101="p",VLOOKUP(F101,'Appendix 3 Rules'!A$34:$O92,15)))+(IF(F101="q",VLOOKUP(F101,'Appendix 3 Rules'!A$34:$O92,15)))+(IF(F101="r",VLOOKUP(F101,'Appendix 3 Rules'!A$34:$O92,15)))+(IF(F101="s",VLOOKUP(F101,'Appendix 3 Rules'!A$34:$O92,15)))+(IF(F101="t",VLOOKUP(F101,'Appendix 3 Rules'!A$34:$O92,15)))+(IF(F101="u",VLOOKUP(F101,'Appendix 3 Rules'!A$34:$O92,15))))))</f>
        <v/>
      </c>
      <c r="I101" s="12"/>
      <c r="J101" s="13"/>
      <c r="K101" s="12"/>
      <c r="L101" s="13"/>
      <c r="M101" s="12"/>
      <c r="N101" s="13"/>
      <c r="O101" s="12"/>
      <c r="P101" s="13"/>
      <c r="Q101" s="12"/>
      <c r="R101" s="13"/>
      <c r="S101" s="12"/>
      <c r="T101" s="13"/>
      <c r="U101" s="12"/>
      <c r="V101" s="13"/>
      <c r="W101" s="12"/>
      <c r="X101" s="13"/>
      <c r="Y101" s="12"/>
      <c r="Z101" s="13"/>
      <c r="AA101" s="12"/>
      <c r="AB101" s="13"/>
      <c r="AC101" s="8"/>
      <c r="AD101" s="13"/>
      <c r="AE101" s="8"/>
      <c r="AF101" s="13"/>
      <c r="AG101" s="8"/>
      <c r="AH101" s="13"/>
      <c r="AI101" s="60"/>
      <c r="AK101" s="13" t="str">
        <f>IF(AND(F101&lt;&gt;"f",M101&lt;&gt;""),VLOOKUP(F101,'Appendix 3 Rules'!$A$1:$O$34,4,FALSE),"")</f>
        <v/>
      </c>
      <c r="AL101" s="13" t="str">
        <f>IF(Q101="","",VLOOKUP(F101,'Appendix 3 Rules'!$A$1:$N$34,6,FALSE))</f>
        <v/>
      </c>
      <c r="AM101" s="13" t="str">
        <f>IF(AND(F101="f",U101&lt;&gt;""),VLOOKUP(F101,'Appendix 3 Rules'!$A$1:$N$34,8,FALSE),"")</f>
        <v/>
      </c>
    </row>
    <row r="102" spans="1:39" ht="18" customHeight="1" x14ac:dyDescent="0.2">
      <c r="B102" s="78"/>
      <c r="C102" s="9"/>
      <c r="D102" s="10"/>
      <c r="E102" s="9"/>
      <c r="F102" s="8"/>
      <c r="G102" s="20" t="str">
        <f>IF(F102="","",SUMPRODUCT(IF(I102="",0,INDEX('Appendix 3 Rules'!$B$2:$B$18,MATCH(F102,'Appendix 3 Rules'!$A$2:$A$17))))+(IF(K102="",0,INDEX('Appendix 3 Rules'!$C$2:$C$18,MATCH(F102,'Appendix 3 Rules'!$A$2:$A$17))))+(IF(M102="",0,INDEX('Appendix 3 Rules'!$D$2:$D$18,MATCH(F102,'Appendix 3 Rules'!$A$2:$A$17))))+(IF(O102="",0,INDEX('Appendix 3 Rules'!$E$2:$E$18,MATCH(F102,'Appendix 3 Rules'!$A$2:$A$17))))+(IF(Q102="",0,INDEX('Appendix 3 Rules'!$F$2:$F$18,MATCH(F102,'Appendix 3 Rules'!$A$2:$A$17))))+(IF(S102="",0,INDEX('Appendix 3 Rules'!$G$2:$G$18,MATCH(F102,'Appendix 3 Rules'!$A$2:$A$17))))+(IF(U102="",0,INDEX('Appendix 3 Rules'!$H$2:$H$18,MATCH(F102,'Appendix 3 Rules'!$A$2:$A$17))))+(IF(W102="",0,INDEX('Appendix 3 Rules'!$I$2:$I$18,MATCH(F102,'Appendix 3 Rules'!$A$2:$A$17))))+(IF(Y102="",0,INDEX('Appendix 3 Rules'!$J$2:$J$18,MATCH(F102,'Appendix 3 Rules'!$A$2:$A$17))))+(IF(AA102="",0,INDEX('Appendix 3 Rules'!$K$2:$K$18,MATCH(F102,'Appendix 3 Rules'!$A$2:$A$17))))+(IF(AC102="",0,INDEX('Appendix 3 Rules'!$L$2:$L$18,MATCH(F102,'Appendix 3 Rules'!$A$2:$A$17))))+(IF(AE102="",0,INDEX('Appendix 3 Rules'!$M$2:$M$18,MATCH(F102,'Appendix 3 Rules'!$A$2:$A$17))))+(IF(AG102="",0,INDEX('Appendix 3 Rules'!$N$2:$N$18,MATCH(F102,'Appendix 3 Rules'!$A$2:$A$17))))+(IF(F102="gc1",VLOOKUP(F102,'Appendix 3 Rules'!A$34:$O93,15)))+(IF(F102="gc2",VLOOKUP(F102,'Appendix 3 Rules'!A$34:$O93,15)))+(IF(F102="gc3",VLOOKUP(F102,'Appendix 3 Rules'!A$34:$O93,15)))+(IF(F102="gr1",VLOOKUP(F102,'Appendix 3 Rules'!A$34:$O93,15)))+(IF(F102="gr2",VLOOKUP(F102,'Appendix 3 Rules'!A$34:$O93,15)))+(IF(F102="gr3",VLOOKUP(F102,'Appendix 3 Rules'!A$34:$O93,15)))+(IF(F102="h1",VLOOKUP(F102,'Appendix 3 Rules'!A$34:$O93,15)))+(IF(F102="h2",VLOOKUP(F102,'Appendix 3 Rules'!A$34:$O93,15)))+(IF(F102="h3",VLOOKUP(F102,'Appendix 3 Rules'!A$34:$O93,15)))+(IF(F102="i1",VLOOKUP(F102,'Appendix 3 Rules'!A$34:$O93,15)))+(IF(F102="i2",VLOOKUP(F102,'Appendix 3 Rules'!A$34:$O93,15)))+(IF(F102="j1",VLOOKUP(F102,'Appendix 3 Rules'!A$34:$O93,15)))+(IF(F102="j2",VLOOKUP(F102,'Appendix 3 Rules'!A$34:$O93,15)))+(IF(F102="k",VLOOKUP(F102,'Appendix 3 Rules'!A$34:$O93,15)))+(IF(F102="l1",VLOOKUP(F102,'Appendix 3 Rules'!A$34:$O93,15)))+(IF(F102="l2",VLOOKUP(F102,'Appendix 3 Rules'!A$34:$O93,15)))+(IF(F102="m1",VLOOKUP(F102,'Appendix 3 Rules'!A$34:$O93,15)))+(IF(F102="m2",VLOOKUP(F102,'Appendix 3 Rules'!A$34:$O93,15)))+(IF(F102="m3",VLOOKUP(F102,'Appendix 3 Rules'!A$34:$O93,15)))+(IF(F102="n",VLOOKUP(F102,'Appendix 3 Rules'!A$34:$O93,15)))+(IF(F102="o",VLOOKUP(F102,'Appendix 3 Rules'!A$34:$O93,15)))+(IF(F102="p",VLOOKUP(F102,'Appendix 3 Rules'!A$34:$O93,15)))+(IF(F102="q",VLOOKUP(F102,'Appendix 3 Rules'!A$34:$O93,15)))+(IF(F102="r",VLOOKUP(F102,'Appendix 3 Rules'!A$34:$O93,15)))+(IF(F102="s",VLOOKUP(F102,'Appendix 3 Rules'!A$34:$O93,15)))+(IF(F102="t",VLOOKUP(F102,'Appendix 3 Rules'!A$34:$O93,15)))+(IF(F102="u",VLOOKUP(F102,'Appendix 3 Rules'!A$34:$O93,15))))</f>
        <v/>
      </c>
      <c r="H102" s="80" t="str">
        <f>IF(F102="","",IF(OR(F102="d",F102="e",F102="gc1",F102="gc2",F102="gc3",F102="gr1",F102="gr2",F102="gr3",F102="h1",F102="h2",F102="h3",F102="i1",F102="i2",F102="j1",F102="j2",F102="k",F102="l1",F102="l2",F102="m1",F102="m2",F102="m3",F102="n",F102="o",F102="p",F102="q",F102="r",F102="s",F102="t",F102="u",F102="f"),MIN(G102,VLOOKUP(F102,'Appx 3 (Mass) Rules'!$A$1:$D$150,4,0)),MIN(G102,VLOOKUP(F102,'Appx 3 (Mass) Rules'!$A$1:$D$150,4,0),SUMPRODUCT(IF(I102="",0,INDEX('Appendix 3 Rules'!$B$2:$B$18,MATCH(F102,'Appendix 3 Rules'!$A$2:$A$17))))+(IF(K102="",0,INDEX('Appendix 3 Rules'!$C$2:$C$18,MATCH(F102,'Appendix 3 Rules'!$A$2:$A$17))))+(IF(M102="",0,INDEX('Appendix 3 Rules'!$D$2:$D$18,MATCH(F102,'Appendix 3 Rules'!$A$2:$A$17))))+(IF(O102="",0,INDEX('Appendix 3 Rules'!$E$2:$E$18,MATCH(F102,'Appendix 3 Rules'!$A$2:$A$17))))+(IF(Q102="",0,INDEX('Appendix 3 Rules'!$F$2:$F$18,MATCH(F102,'Appendix 3 Rules'!$A$2:$A$17))))+(IF(S102="",0,INDEX('Appendix 3 Rules'!$G$2:$G$18,MATCH(F102,'Appendix 3 Rules'!$A$2:$A$17))))+(IF(U102="",0,INDEX('Appendix 3 Rules'!$H$2:$H$18,MATCH(F102,'Appendix 3 Rules'!$A$2:$A$17))))+(IF(W102="",0,INDEX('Appendix 3 Rules'!$I$2:$I$18,MATCH(F102,'Appendix 3 Rules'!$A$2:$A$17))))+(IF(Y102="",0,INDEX('Appendix 3 Rules'!$J$2:$J$18,MATCH(F102,'Appendix 3 Rules'!$A$2:$A$17))))+(IF(AA102="",0,INDEX('Appendix 3 Rules'!$K$2:$K$18,MATCH(F102,'Appendix 3 Rules'!$A$2:$A$17))))+(IF(AC102="",0,INDEX('Appendix 3 Rules'!$L$2:$L$18,MATCH(F102,'Appendix 3 Rules'!$A$2:$A$17))))+(IF(AE102="",0,INDEX('Appendix 3 Rules'!$M$2:$M$18,MATCH(F102,'Appendix 3 Rules'!$A$2:$A$17))))+(IF(AG102="",0,INDEX('Appendix 3 Rules'!$N$2:$N$18,MATCH(F102,'Appendix 3 Rules'!$A$2:$A$17))))+(IF(F102="gc1",VLOOKUP(F102,'Appendix 3 Rules'!A$34:$O93,15)))+(IF(F102="gc2",VLOOKUP(F102,'Appendix 3 Rules'!A$34:$O93,15)))+(IF(F102="gc3",VLOOKUP(F102,'Appendix 3 Rules'!A$34:$O93,15)))+(IF(F102="gr1",VLOOKUP(F102,'Appendix 3 Rules'!A$34:$O93,15)))+(IF(F102="gr2",VLOOKUP(F102,'Appendix 3 Rules'!A$34:$O93,15)))+(IF(F102="gr3",VLOOKUP(F102,'Appendix 3 Rules'!A$34:$O93,15)))+(IF(F102="h1",VLOOKUP(F102,'Appendix 3 Rules'!A$34:$O93,15)))+(IF(F102="h2",VLOOKUP(F102,'Appendix 3 Rules'!A$34:$O93,15)))+(IF(F102="h3",VLOOKUP(F102,'Appendix 3 Rules'!A$34:$O93,15)))+(IF(F102="i1",VLOOKUP(F102,'Appendix 3 Rules'!A$34:$O93,15)))+(IF(F102="i2",VLOOKUP(F102,'Appendix 3 Rules'!A$34:$O93,15)))+(IF(F102="j1",VLOOKUP(F102,'Appendix 3 Rules'!A$34:$O93,15)))+(IF(F102="j2",VLOOKUP(F102,'Appendix 3 Rules'!A$34:$O93,15)))+(IF(F102="k",VLOOKUP(F102,'Appendix 3 Rules'!A$34:$O93,15)))+(IF(F102="l1",VLOOKUP(F102,'Appendix 3 Rules'!A$34:$O93,15)))+(IF(F102="l2",VLOOKUP(F102,'Appendix 3 Rules'!A$34:$O93,15)))+(IF(F102="m1",VLOOKUP(F102,'Appendix 3 Rules'!A$34:$O93,15)))+(IF(F102="m2",VLOOKUP(F102,'Appendix 3 Rules'!A$34:$O93,15)))+(IF(F102="m3",VLOOKUP(F102,'Appendix 3 Rules'!A$34:$O93,15)))+(IF(F102="n",VLOOKUP(F102,'Appendix 3 Rules'!A$34:$O93,15)))+(IF(F102="o",VLOOKUP(F102,'Appendix 3 Rules'!A$34:$O93,15)))+(IF(F102="p",VLOOKUP(F102,'Appendix 3 Rules'!A$34:$O93,15)))+(IF(F102="q",VLOOKUP(F102,'Appendix 3 Rules'!A$34:$O93,15)))+(IF(F102="r",VLOOKUP(F102,'Appendix 3 Rules'!A$34:$O93,15)))+(IF(F102="s",VLOOKUP(F102,'Appendix 3 Rules'!A$34:$O93,15)))+(IF(F102="t",VLOOKUP(F102,'Appendix 3 Rules'!A$34:$O93,15)))+(IF(F102="u",VLOOKUP(F102,'Appendix 3 Rules'!A$34:$O93,15))))))</f>
        <v/>
      </c>
      <c r="I102" s="11"/>
      <c r="J102" s="14"/>
      <c r="K102" s="11"/>
      <c r="L102" s="14"/>
      <c r="M102" s="11"/>
      <c r="N102" s="14"/>
      <c r="O102" s="11"/>
      <c r="P102" s="14"/>
      <c r="Q102" s="11"/>
      <c r="R102" s="14"/>
      <c r="S102" s="76"/>
      <c r="T102" s="14"/>
      <c r="U102" s="11"/>
      <c r="V102" s="14"/>
      <c r="W102" s="11"/>
      <c r="X102" s="14"/>
      <c r="Y102" s="77"/>
      <c r="Z102" s="14"/>
      <c r="AA102" s="77"/>
      <c r="AB102" s="14"/>
      <c r="AC102" s="8"/>
      <c r="AD102" s="13"/>
      <c r="AE102" s="8"/>
      <c r="AF102" s="13"/>
      <c r="AG102" s="8"/>
      <c r="AH102" s="13"/>
      <c r="AI102" s="60"/>
      <c r="AK102" s="13" t="str">
        <f>IF(AND(F102&lt;&gt;"f",M102&lt;&gt;""),VLOOKUP(F102,'Appendix 3 Rules'!$A$1:$O$34,4,FALSE),"")</f>
        <v/>
      </c>
      <c r="AL102" s="13" t="str">
        <f>IF(Q102="","",VLOOKUP(F102,'Appendix 3 Rules'!$A$1:$N$34,6,FALSE))</f>
        <v/>
      </c>
      <c r="AM102" s="13" t="str">
        <f>IF(AND(F102="f",U102&lt;&gt;""),VLOOKUP(F102,'Appendix 3 Rules'!$A$1:$N$34,8,FALSE),"")</f>
        <v/>
      </c>
    </row>
    <row r="103" spans="1:39" ht="18" customHeight="1" x14ac:dyDescent="0.2">
      <c r="B103" s="78"/>
      <c r="C103" s="9"/>
      <c r="D103" s="10"/>
      <c r="E103" s="9"/>
      <c r="F103" s="8"/>
      <c r="G103" s="20" t="str">
        <f>IF(F103="","",SUMPRODUCT(IF(I103="",0,INDEX('Appendix 3 Rules'!$B$2:$B$18,MATCH(F103,'Appendix 3 Rules'!$A$2:$A$17))))+(IF(K103="",0,INDEX('Appendix 3 Rules'!$C$2:$C$18,MATCH(F103,'Appendix 3 Rules'!$A$2:$A$17))))+(IF(M103="",0,INDEX('Appendix 3 Rules'!$D$2:$D$18,MATCH(F103,'Appendix 3 Rules'!$A$2:$A$17))))+(IF(O103="",0,INDEX('Appendix 3 Rules'!$E$2:$E$18,MATCH(F103,'Appendix 3 Rules'!$A$2:$A$17))))+(IF(Q103="",0,INDEX('Appendix 3 Rules'!$F$2:$F$18,MATCH(F103,'Appendix 3 Rules'!$A$2:$A$17))))+(IF(S103="",0,INDEX('Appendix 3 Rules'!$G$2:$G$18,MATCH(F103,'Appendix 3 Rules'!$A$2:$A$17))))+(IF(U103="",0,INDEX('Appendix 3 Rules'!$H$2:$H$18,MATCH(F103,'Appendix 3 Rules'!$A$2:$A$17))))+(IF(W103="",0,INDEX('Appendix 3 Rules'!$I$2:$I$18,MATCH(F103,'Appendix 3 Rules'!$A$2:$A$17))))+(IF(Y103="",0,INDEX('Appendix 3 Rules'!$J$2:$J$18,MATCH(F103,'Appendix 3 Rules'!$A$2:$A$17))))+(IF(AA103="",0,INDEX('Appendix 3 Rules'!$K$2:$K$18,MATCH(F103,'Appendix 3 Rules'!$A$2:$A$17))))+(IF(AC103="",0,INDEX('Appendix 3 Rules'!$L$2:$L$18,MATCH(F103,'Appendix 3 Rules'!$A$2:$A$17))))+(IF(AE103="",0,INDEX('Appendix 3 Rules'!$M$2:$M$18,MATCH(F103,'Appendix 3 Rules'!$A$2:$A$17))))+(IF(AG103="",0,INDEX('Appendix 3 Rules'!$N$2:$N$18,MATCH(F103,'Appendix 3 Rules'!$A$2:$A$17))))+(IF(F103="gc1",VLOOKUP(F103,'Appendix 3 Rules'!A$34:$O94,15)))+(IF(F103="gc2",VLOOKUP(F103,'Appendix 3 Rules'!A$34:$O94,15)))+(IF(F103="gc3",VLOOKUP(F103,'Appendix 3 Rules'!A$34:$O94,15)))+(IF(F103="gr1",VLOOKUP(F103,'Appendix 3 Rules'!A$34:$O94,15)))+(IF(F103="gr2",VLOOKUP(F103,'Appendix 3 Rules'!A$34:$O94,15)))+(IF(F103="gr3",VLOOKUP(F103,'Appendix 3 Rules'!A$34:$O94,15)))+(IF(F103="h1",VLOOKUP(F103,'Appendix 3 Rules'!A$34:$O94,15)))+(IF(F103="h2",VLOOKUP(F103,'Appendix 3 Rules'!A$34:$O94,15)))+(IF(F103="h3",VLOOKUP(F103,'Appendix 3 Rules'!A$34:$O94,15)))+(IF(F103="i1",VLOOKUP(F103,'Appendix 3 Rules'!A$34:$O94,15)))+(IF(F103="i2",VLOOKUP(F103,'Appendix 3 Rules'!A$34:$O94,15)))+(IF(F103="j1",VLOOKUP(F103,'Appendix 3 Rules'!A$34:$O94,15)))+(IF(F103="j2",VLOOKUP(F103,'Appendix 3 Rules'!A$34:$O94,15)))+(IF(F103="k",VLOOKUP(F103,'Appendix 3 Rules'!A$34:$O94,15)))+(IF(F103="l1",VLOOKUP(F103,'Appendix 3 Rules'!A$34:$O94,15)))+(IF(F103="l2",VLOOKUP(F103,'Appendix 3 Rules'!A$34:$O94,15)))+(IF(F103="m1",VLOOKUP(F103,'Appendix 3 Rules'!A$34:$O94,15)))+(IF(F103="m2",VLOOKUP(F103,'Appendix 3 Rules'!A$34:$O94,15)))+(IF(F103="m3",VLOOKUP(F103,'Appendix 3 Rules'!A$34:$O94,15)))+(IF(F103="n",VLOOKUP(F103,'Appendix 3 Rules'!A$34:$O94,15)))+(IF(F103="o",VLOOKUP(F103,'Appendix 3 Rules'!A$34:$O94,15)))+(IF(F103="p",VLOOKUP(F103,'Appendix 3 Rules'!A$34:$O94,15)))+(IF(F103="q",VLOOKUP(F103,'Appendix 3 Rules'!A$34:$O94,15)))+(IF(F103="r",VLOOKUP(F103,'Appendix 3 Rules'!A$34:$O94,15)))+(IF(F103="s",VLOOKUP(F103,'Appendix 3 Rules'!A$34:$O94,15)))+(IF(F103="t",VLOOKUP(F103,'Appendix 3 Rules'!A$34:$O94,15)))+(IF(F103="u",VLOOKUP(F103,'Appendix 3 Rules'!A$34:$O94,15))))</f>
        <v/>
      </c>
      <c r="H103" s="80" t="str">
        <f>IF(F103="","",IF(OR(F103="d",F103="e",F103="gc1",F103="gc2",F103="gc3",F103="gr1",F103="gr2",F103="gr3",F103="h1",F103="h2",F103="h3",F103="i1",F103="i2",F103="j1",F103="j2",F103="k",F103="l1",F103="l2",F103="m1",F103="m2",F103="m3",F103="n",F103="o",F103="p",F103="q",F103="r",F103="s",F103="t",F103="u",F103="f"),MIN(G103,VLOOKUP(F103,'Appx 3 (Mass) Rules'!$A$1:$D$150,4,0)),MIN(G103,VLOOKUP(F103,'Appx 3 (Mass) Rules'!$A$1:$D$150,4,0),SUMPRODUCT(IF(I103="",0,INDEX('Appendix 3 Rules'!$B$2:$B$18,MATCH(F103,'Appendix 3 Rules'!$A$2:$A$17))))+(IF(K103="",0,INDEX('Appendix 3 Rules'!$C$2:$C$18,MATCH(F103,'Appendix 3 Rules'!$A$2:$A$17))))+(IF(M103="",0,INDEX('Appendix 3 Rules'!$D$2:$D$18,MATCH(F103,'Appendix 3 Rules'!$A$2:$A$17))))+(IF(O103="",0,INDEX('Appendix 3 Rules'!$E$2:$E$18,MATCH(F103,'Appendix 3 Rules'!$A$2:$A$17))))+(IF(Q103="",0,INDEX('Appendix 3 Rules'!$F$2:$F$18,MATCH(F103,'Appendix 3 Rules'!$A$2:$A$17))))+(IF(S103="",0,INDEX('Appendix 3 Rules'!$G$2:$G$18,MATCH(F103,'Appendix 3 Rules'!$A$2:$A$17))))+(IF(U103="",0,INDEX('Appendix 3 Rules'!$H$2:$H$18,MATCH(F103,'Appendix 3 Rules'!$A$2:$A$17))))+(IF(W103="",0,INDEX('Appendix 3 Rules'!$I$2:$I$18,MATCH(F103,'Appendix 3 Rules'!$A$2:$A$17))))+(IF(Y103="",0,INDEX('Appendix 3 Rules'!$J$2:$J$18,MATCH(F103,'Appendix 3 Rules'!$A$2:$A$17))))+(IF(AA103="",0,INDEX('Appendix 3 Rules'!$K$2:$K$18,MATCH(F103,'Appendix 3 Rules'!$A$2:$A$17))))+(IF(AC103="",0,INDEX('Appendix 3 Rules'!$L$2:$L$18,MATCH(F103,'Appendix 3 Rules'!$A$2:$A$17))))+(IF(AE103="",0,INDEX('Appendix 3 Rules'!$M$2:$M$18,MATCH(F103,'Appendix 3 Rules'!$A$2:$A$17))))+(IF(AG103="",0,INDEX('Appendix 3 Rules'!$N$2:$N$18,MATCH(F103,'Appendix 3 Rules'!$A$2:$A$17))))+(IF(F103="gc1",VLOOKUP(F103,'Appendix 3 Rules'!A$34:$O94,15)))+(IF(F103="gc2",VLOOKUP(F103,'Appendix 3 Rules'!A$34:$O94,15)))+(IF(F103="gc3",VLOOKUP(F103,'Appendix 3 Rules'!A$34:$O94,15)))+(IF(F103="gr1",VLOOKUP(F103,'Appendix 3 Rules'!A$34:$O94,15)))+(IF(F103="gr2",VLOOKUP(F103,'Appendix 3 Rules'!A$34:$O94,15)))+(IF(F103="gr3",VLOOKUP(F103,'Appendix 3 Rules'!A$34:$O94,15)))+(IF(F103="h1",VLOOKUP(F103,'Appendix 3 Rules'!A$34:$O94,15)))+(IF(F103="h2",VLOOKUP(F103,'Appendix 3 Rules'!A$34:$O94,15)))+(IF(F103="h3",VLOOKUP(F103,'Appendix 3 Rules'!A$34:$O94,15)))+(IF(F103="i1",VLOOKUP(F103,'Appendix 3 Rules'!A$34:$O94,15)))+(IF(F103="i2",VLOOKUP(F103,'Appendix 3 Rules'!A$34:$O94,15)))+(IF(F103="j1",VLOOKUP(F103,'Appendix 3 Rules'!A$34:$O94,15)))+(IF(F103="j2",VLOOKUP(F103,'Appendix 3 Rules'!A$34:$O94,15)))+(IF(F103="k",VLOOKUP(F103,'Appendix 3 Rules'!A$34:$O94,15)))+(IF(F103="l1",VLOOKUP(F103,'Appendix 3 Rules'!A$34:$O94,15)))+(IF(F103="l2",VLOOKUP(F103,'Appendix 3 Rules'!A$34:$O94,15)))+(IF(F103="m1",VLOOKUP(F103,'Appendix 3 Rules'!A$34:$O94,15)))+(IF(F103="m2",VLOOKUP(F103,'Appendix 3 Rules'!A$34:$O94,15)))+(IF(F103="m3",VLOOKUP(F103,'Appendix 3 Rules'!A$34:$O94,15)))+(IF(F103="n",VLOOKUP(F103,'Appendix 3 Rules'!A$34:$O94,15)))+(IF(F103="o",VLOOKUP(F103,'Appendix 3 Rules'!A$34:$O94,15)))+(IF(F103="p",VLOOKUP(F103,'Appendix 3 Rules'!A$34:$O94,15)))+(IF(F103="q",VLOOKUP(F103,'Appendix 3 Rules'!A$34:$O94,15)))+(IF(F103="r",VLOOKUP(F103,'Appendix 3 Rules'!A$34:$O94,15)))+(IF(F103="s",VLOOKUP(F103,'Appendix 3 Rules'!A$34:$O94,15)))+(IF(F103="t",VLOOKUP(F103,'Appendix 3 Rules'!A$34:$O94,15)))+(IF(F103="u",VLOOKUP(F103,'Appendix 3 Rules'!A$34:$O94,15))))))</f>
        <v/>
      </c>
      <c r="I103" s="12"/>
      <c r="J103" s="13"/>
      <c r="K103" s="12"/>
      <c r="L103" s="13"/>
      <c r="M103" s="12"/>
      <c r="N103" s="13"/>
      <c r="O103" s="12"/>
      <c r="P103" s="13"/>
      <c r="Q103" s="12"/>
      <c r="R103" s="13"/>
      <c r="S103" s="12"/>
      <c r="T103" s="13"/>
      <c r="U103" s="12"/>
      <c r="V103" s="13"/>
      <c r="W103" s="12"/>
      <c r="X103" s="13"/>
      <c r="Y103" s="12"/>
      <c r="Z103" s="13"/>
      <c r="AA103" s="12"/>
      <c r="AB103" s="13"/>
      <c r="AC103" s="8"/>
      <c r="AD103" s="13"/>
      <c r="AE103" s="8"/>
      <c r="AF103" s="13"/>
      <c r="AG103" s="8"/>
      <c r="AH103" s="13"/>
      <c r="AI103" s="60"/>
      <c r="AK103" s="13" t="str">
        <f>IF(AND(F103&lt;&gt;"f",M103&lt;&gt;""),VLOOKUP(F103,'Appendix 3 Rules'!$A$1:$O$34,4,FALSE),"")</f>
        <v/>
      </c>
      <c r="AL103" s="13" t="str">
        <f>IF(Q103="","",VLOOKUP(F103,'Appendix 3 Rules'!$A$1:$N$34,6,FALSE))</f>
        <v/>
      </c>
      <c r="AM103" s="13" t="str">
        <f>IF(AND(F103="f",U103&lt;&gt;""),VLOOKUP(F103,'Appendix 3 Rules'!$A$1:$N$34,8,FALSE),"")</f>
        <v/>
      </c>
    </row>
    <row r="104" spans="1:39" ht="18" customHeight="1" x14ac:dyDescent="0.2">
      <c r="B104" s="78"/>
      <c r="C104" s="9"/>
      <c r="D104" s="10"/>
      <c r="E104" s="9"/>
      <c r="F104" s="8"/>
      <c r="G104" s="20" t="str">
        <f>IF(F104="","",SUMPRODUCT(IF(I104="",0,INDEX('Appendix 3 Rules'!$B$2:$B$18,MATCH(F104,'Appendix 3 Rules'!$A$2:$A$17))))+(IF(K104="",0,INDEX('Appendix 3 Rules'!$C$2:$C$18,MATCH(F104,'Appendix 3 Rules'!$A$2:$A$17))))+(IF(M104="",0,INDEX('Appendix 3 Rules'!$D$2:$D$18,MATCH(F104,'Appendix 3 Rules'!$A$2:$A$17))))+(IF(O104="",0,INDEX('Appendix 3 Rules'!$E$2:$E$18,MATCH(F104,'Appendix 3 Rules'!$A$2:$A$17))))+(IF(Q104="",0,INDEX('Appendix 3 Rules'!$F$2:$F$18,MATCH(F104,'Appendix 3 Rules'!$A$2:$A$17))))+(IF(S104="",0,INDEX('Appendix 3 Rules'!$G$2:$G$18,MATCH(F104,'Appendix 3 Rules'!$A$2:$A$17))))+(IF(U104="",0,INDEX('Appendix 3 Rules'!$H$2:$H$18,MATCH(F104,'Appendix 3 Rules'!$A$2:$A$17))))+(IF(W104="",0,INDEX('Appendix 3 Rules'!$I$2:$I$18,MATCH(F104,'Appendix 3 Rules'!$A$2:$A$17))))+(IF(Y104="",0,INDEX('Appendix 3 Rules'!$J$2:$J$18,MATCH(F104,'Appendix 3 Rules'!$A$2:$A$17))))+(IF(AA104="",0,INDEX('Appendix 3 Rules'!$K$2:$K$18,MATCH(F104,'Appendix 3 Rules'!$A$2:$A$17))))+(IF(AC104="",0,INDEX('Appendix 3 Rules'!$L$2:$L$18,MATCH(F104,'Appendix 3 Rules'!$A$2:$A$17))))+(IF(AE104="",0,INDEX('Appendix 3 Rules'!$M$2:$M$18,MATCH(F104,'Appendix 3 Rules'!$A$2:$A$17))))+(IF(AG104="",0,INDEX('Appendix 3 Rules'!$N$2:$N$18,MATCH(F104,'Appendix 3 Rules'!$A$2:$A$17))))+(IF(F104="gc1",VLOOKUP(F104,'Appendix 3 Rules'!A$34:$O95,15)))+(IF(F104="gc2",VLOOKUP(F104,'Appendix 3 Rules'!A$34:$O95,15)))+(IF(F104="gc3",VLOOKUP(F104,'Appendix 3 Rules'!A$34:$O95,15)))+(IF(F104="gr1",VLOOKUP(F104,'Appendix 3 Rules'!A$34:$O95,15)))+(IF(F104="gr2",VLOOKUP(F104,'Appendix 3 Rules'!A$34:$O95,15)))+(IF(F104="gr3",VLOOKUP(F104,'Appendix 3 Rules'!A$34:$O95,15)))+(IF(F104="h1",VLOOKUP(F104,'Appendix 3 Rules'!A$34:$O95,15)))+(IF(F104="h2",VLOOKUP(F104,'Appendix 3 Rules'!A$34:$O95,15)))+(IF(F104="h3",VLOOKUP(F104,'Appendix 3 Rules'!A$34:$O95,15)))+(IF(F104="i1",VLOOKUP(F104,'Appendix 3 Rules'!A$34:$O95,15)))+(IF(F104="i2",VLOOKUP(F104,'Appendix 3 Rules'!A$34:$O95,15)))+(IF(F104="j1",VLOOKUP(F104,'Appendix 3 Rules'!A$34:$O95,15)))+(IF(F104="j2",VLOOKUP(F104,'Appendix 3 Rules'!A$34:$O95,15)))+(IF(F104="k",VLOOKUP(F104,'Appendix 3 Rules'!A$34:$O95,15)))+(IF(F104="l1",VLOOKUP(F104,'Appendix 3 Rules'!A$34:$O95,15)))+(IF(F104="l2",VLOOKUP(F104,'Appendix 3 Rules'!A$34:$O95,15)))+(IF(F104="m1",VLOOKUP(F104,'Appendix 3 Rules'!A$34:$O95,15)))+(IF(F104="m2",VLOOKUP(F104,'Appendix 3 Rules'!A$34:$O95,15)))+(IF(F104="m3",VLOOKUP(F104,'Appendix 3 Rules'!A$34:$O95,15)))+(IF(F104="n",VLOOKUP(F104,'Appendix 3 Rules'!A$34:$O95,15)))+(IF(F104="o",VLOOKUP(F104,'Appendix 3 Rules'!A$34:$O95,15)))+(IF(F104="p",VLOOKUP(F104,'Appendix 3 Rules'!A$34:$O95,15)))+(IF(F104="q",VLOOKUP(F104,'Appendix 3 Rules'!A$34:$O95,15)))+(IF(F104="r",VLOOKUP(F104,'Appendix 3 Rules'!A$34:$O95,15)))+(IF(F104="s",VLOOKUP(F104,'Appendix 3 Rules'!A$34:$O95,15)))+(IF(F104="t",VLOOKUP(F104,'Appendix 3 Rules'!A$34:$O95,15)))+(IF(F104="u",VLOOKUP(F104,'Appendix 3 Rules'!A$34:$O95,15))))</f>
        <v/>
      </c>
      <c r="H104" s="80" t="str">
        <f>IF(F104="","",IF(OR(F104="d",F104="e",F104="gc1",F104="gc2",F104="gc3",F104="gr1",F104="gr2",F104="gr3",F104="h1",F104="h2",F104="h3",F104="i1",F104="i2",F104="j1",F104="j2",F104="k",F104="l1",F104="l2",F104="m1",F104="m2",F104="m3",F104="n",F104="o",F104="p",F104="q",F104="r",F104="s",F104="t",F104="u",F104="f"),MIN(G104,VLOOKUP(F104,'Appx 3 (Mass) Rules'!$A$1:$D$150,4,0)),MIN(G104,VLOOKUP(F104,'Appx 3 (Mass) Rules'!$A$1:$D$150,4,0),SUMPRODUCT(IF(I104="",0,INDEX('Appendix 3 Rules'!$B$2:$B$18,MATCH(F104,'Appendix 3 Rules'!$A$2:$A$17))))+(IF(K104="",0,INDEX('Appendix 3 Rules'!$C$2:$C$18,MATCH(F104,'Appendix 3 Rules'!$A$2:$A$17))))+(IF(M104="",0,INDEX('Appendix 3 Rules'!$D$2:$D$18,MATCH(F104,'Appendix 3 Rules'!$A$2:$A$17))))+(IF(O104="",0,INDEX('Appendix 3 Rules'!$E$2:$E$18,MATCH(F104,'Appendix 3 Rules'!$A$2:$A$17))))+(IF(Q104="",0,INDEX('Appendix 3 Rules'!$F$2:$F$18,MATCH(F104,'Appendix 3 Rules'!$A$2:$A$17))))+(IF(S104="",0,INDEX('Appendix 3 Rules'!$G$2:$G$18,MATCH(F104,'Appendix 3 Rules'!$A$2:$A$17))))+(IF(U104="",0,INDEX('Appendix 3 Rules'!$H$2:$H$18,MATCH(F104,'Appendix 3 Rules'!$A$2:$A$17))))+(IF(W104="",0,INDEX('Appendix 3 Rules'!$I$2:$I$18,MATCH(F104,'Appendix 3 Rules'!$A$2:$A$17))))+(IF(Y104="",0,INDEX('Appendix 3 Rules'!$J$2:$J$18,MATCH(F104,'Appendix 3 Rules'!$A$2:$A$17))))+(IF(AA104="",0,INDEX('Appendix 3 Rules'!$K$2:$K$18,MATCH(F104,'Appendix 3 Rules'!$A$2:$A$17))))+(IF(AC104="",0,INDEX('Appendix 3 Rules'!$L$2:$L$18,MATCH(F104,'Appendix 3 Rules'!$A$2:$A$17))))+(IF(AE104="",0,INDEX('Appendix 3 Rules'!$M$2:$M$18,MATCH(F104,'Appendix 3 Rules'!$A$2:$A$17))))+(IF(AG104="",0,INDEX('Appendix 3 Rules'!$N$2:$N$18,MATCH(F104,'Appendix 3 Rules'!$A$2:$A$17))))+(IF(F104="gc1",VLOOKUP(F104,'Appendix 3 Rules'!A$34:$O95,15)))+(IF(F104="gc2",VLOOKUP(F104,'Appendix 3 Rules'!A$34:$O95,15)))+(IF(F104="gc3",VLOOKUP(F104,'Appendix 3 Rules'!A$34:$O95,15)))+(IF(F104="gr1",VLOOKUP(F104,'Appendix 3 Rules'!A$34:$O95,15)))+(IF(F104="gr2",VLOOKUP(F104,'Appendix 3 Rules'!A$34:$O95,15)))+(IF(F104="gr3",VLOOKUP(F104,'Appendix 3 Rules'!A$34:$O95,15)))+(IF(F104="h1",VLOOKUP(F104,'Appendix 3 Rules'!A$34:$O95,15)))+(IF(F104="h2",VLOOKUP(F104,'Appendix 3 Rules'!A$34:$O95,15)))+(IF(F104="h3",VLOOKUP(F104,'Appendix 3 Rules'!A$34:$O95,15)))+(IF(F104="i1",VLOOKUP(F104,'Appendix 3 Rules'!A$34:$O95,15)))+(IF(F104="i2",VLOOKUP(F104,'Appendix 3 Rules'!A$34:$O95,15)))+(IF(F104="j1",VLOOKUP(F104,'Appendix 3 Rules'!A$34:$O95,15)))+(IF(F104="j2",VLOOKUP(F104,'Appendix 3 Rules'!A$34:$O95,15)))+(IF(F104="k",VLOOKUP(F104,'Appendix 3 Rules'!A$34:$O95,15)))+(IF(F104="l1",VLOOKUP(F104,'Appendix 3 Rules'!A$34:$O95,15)))+(IF(F104="l2",VLOOKUP(F104,'Appendix 3 Rules'!A$34:$O95,15)))+(IF(F104="m1",VLOOKUP(F104,'Appendix 3 Rules'!A$34:$O95,15)))+(IF(F104="m2",VLOOKUP(F104,'Appendix 3 Rules'!A$34:$O95,15)))+(IF(F104="m3",VLOOKUP(F104,'Appendix 3 Rules'!A$34:$O95,15)))+(IF(F104="n",VLOOKUP(F104,'Appendix 3 Rules'!A$34:$O95,15)))+(IF(F104="o",VLOOKUP(F104,'Appendix 3 Rules'!A$34:$O95,15)))+(IF(F104="p",VLOOKUP(F104,'Appendix 3 Rules'!A$34:$O95,15)))+(IF(F104="q",VLOOKUP(F104,'Appendix 3 Rules'!A$34:$O95,15)))+(IF(F104="r",VLOOKUP(F104,'Appendix 3 Rules'!A$34:$O95,15)))+(IF(F104="s",VLOOKUP(F104,'Appendix 3 Rules'!A$34:$O95,15)))+(IF(F104="t",VLOOKUP(F104,'Appendix 3 Rules'!A$34:$O95,15)))+(IF(F104="u",VLOOKUP(F104,'Appendix 3 Rules'!A$34:$O95,15))))))</f>
        <v/>
      </c>
      <c r="I104" s="11"/>
      <c r="J104" s="14"/>
      <c r="K104" s="11"/>
      <c r="L104" s="14"/>
      <c r="M104" s="11"/>
      <c r="N104" s="14"/>
      <c r="O104" s="11"/>
      <c r="P104" s="14"/>
      <c r="Q104" s="11"/>
      <c r="R104" s="14"/>
      <c r="S104" s="76"/>
      <c r="T104" s="14"/>
      <c r="U104" s="11"/>
      <c r="V104" s="14"/>
      <c r="W104" s="11"/>
      <c r="X104" s="14"/>
      <c r="Y104" s="77"/>
      <c r="Z104" s="14"/>
      <c r="AA104" s="77"/>
      <c r="AB104" s="14"/>
      <c r="AC104" s="8"/>
      <c r="AD104" s="13"/>
      <c r="AE104" s="8"/>
      <c r="AF104" s="13"/>
      <c r="AG104" s="8"/>
      <c r="AH104" s="13"/>
      <c r="AI104" s="60"/>
      <c r="AK104" s="13" t="str">
        <f>IF(AND(F104&lt;&gt;"f",M104&lt;&gt;""),VLOOKUP(F104,'Appendix 3 Rules'!$A$1:$O$34,4,FALSE),"")</f>
        <v/>
      </c>
      <c r="AL104" s="13" t="str">
        <f>IF(Q104="","",VLOOKUP(F104,'Appendix 3 Rules'!$A$1:$N$34,6,FALSE))</f>
        <v/>
      </c>
      <c r="AM104" s="13" t="str">
        <f>IF(AND(F104="f",U104&lt;&gt;""),VLOOKUP(F104,'Appendix 3 Rules'!$A$1:$N$34,8,FALSE),"")</f>
        <v/>
      </c>
    </row>
    <row r="105" spans="1:39" ht="18" customHeight="1" x14ac:dyDescent="0.2">
      <c r="B105" s="78"/>
      <c r="C105" s="9"/>
      <c r="D105" s="10"/>
      <c r="E105" s="9"/>
      <c r="F105" s="8"/>
      <c r="G105" s="20" t="str">
        <f>IF(F105="","",SUMPRODUCT(IF(I105="",0,INDEX('Appendix 3 Rules'!$B$2:$B$18,MATCH(F105,'Appendix 3 Rules'!$A$2:$A$17))))+(IF(K105="",0,INDEX('Appendix 3 Rules'!$C$2:$C$18,MATCH(F105,'Appendix 3 Rules'!$A$2:$A$17))))+(IF(M105="",0,INDEX('Appendix 3 Rules'!$D$2:$D$18,MATCH(F105,'Appendix 3 Rules'!$A$2:$A$17))))+(IF(O105="",0,INDEX('Appendix 3 Rules'!$E$2:$E$18,MATCH(F105,'Appendix 3 Rules'!$A$2:$A$17))))+(IF(Q105="",0,INDEX('Appendix 3 Rules'!$F$2:$F$18,MATCH(F105,'Appendix 3 Rules'!$A$2:$A$17))))+(IF(S105="",0,INDEX('Appendix 3 Rules'!$G$2:$G$18,MATCH(F105,'Appendix 3 Rules'!$A$2:$A$17))))+(IF(U105="",0,INDEX('Appendix 3 Rules'!$H$2:$H$18,MATCH(F105,'Appendix 3 Rules'!$A$2:$A$17))))+(IF(W105="",0,INDEX('Appendix 3 Rules'!$I$2:$I$18,MATCH(F105,'Appendix 3 Rules'!$A$2:$A$17))))+(IF(Y105="",0,INDEX('Appendix 3 Rules'!$J$2:$J$18,MATCH(F105,'Appendix 3 Rules'!$A$2:$A$17))))+(IF(AA105="",0,INDEX('Appendix 3 Rules'!$K$2:$K$18,MATCH(F105,'Appendix 3 Rules'!$A$2:$A$17))))+(IF(AC105="",0,INDEX('Appendix 3 Rules'!$L$2:$L$18,MATCH(F105,'Appendix 3 Rules'!$A$2:$A$17))))+(IF(AE105="",0,INDEX('Appendix 3 Rules'!$M$2:$M$18,MATCH(F105,'Appendix 3 Rules'!$A$2:$A$17))))+(IF(AG105="",0,INDEX('Appendix 3 Rules'!$N$2:$N$18,MATCH(F105,'Appendix 3 Rules'!$A$2:$A$17))))+(IF(F105="gc1",VLOOKUP(F105,'Appendix 3 Rules'!A$34:$O96,15)))+(IF(F105="gc2",VLOOKUP(F105,'Appendix 3 Rules'!A$34:$O96,15)))+(IF(F105="gc3",VLOOKUP(F105,'Appendix 3 Rules'!A$34:$O96,15)))+(IF(F105="gr1",VLOOKUP(F105,'Appendix 3 Rules'!A$34:$O96,15)))+(IF(F105="gr2",VLOOKUP(F105,'Appendix 3 Rules'!A$34:$O96,15)))+(IF(F105="gr3",VLOOKUP(F105,'Appendix 3 Rules'!A$34:$O96,15)))+(IF(F105="h1",VLOOKUP(F105,'Appendix 3 Rules'!A$34:$O96,15)))+(IF(F105="h2",VLOOKUP(F105,'Appendix 3 Rules'!A$34:$O96,15)))+(IF(F105="h3",VLOOKUP(F105,'Appendix 3 Rules'!A$34:$O96,15)))+(IF(F105="i1",VLOOKUP(F105,'Appendix 3 Rules'!A$34:$O96,15)))+(IF(F105="i2",VLOOKUP(F105,'Appendix 3 Rules'!A$34:$O96,15)))+(IF(F105="j1",VLOOKUP(F105,'Appendix 3 Rules'!A$34:$O96,15)))+(IF(F105="j2",VLOOKUP(F105,'Appendix 3 Rules'!A$34:$O96,15)))+(IF(F105="k",VLOOKUP(F105,'Appendix 3 Rules'!A$34:$O96,15)))+(IF(F105="l1",VLOOKUP(F105,'Appendix 3 Rules'!A$34:$O96,15)))+(IF(F105="l2",VLOOKUP(F105,'Appendix 3 Rules'!A$34:$O96,15)))+(IF(F105="m1",VLOOKUP(F105,'Appendix 3 Rules'!A$34:$O96,15)))+(IF(F105="m2",VLOOKUP(F105,'Appendix 3 Rules'!A$34:$O96,15)))+(IF(F105="m3",VLOOKUP(F105,'Appendix 3 Rules'!A$34:$O96,15)))+(IF(F105="n",VLOOKUP(F105,'Appendix 3 Rules'!A$34:$O96,15)))+(IF(F105="o",VLOOKUP(F105,'Appendix 3 Rules'!A$34:$O96,15)))+(IF(F105="p",VLOOKUP(F105,'Appendix 3 Rules'!A$34:$O96,15)))+(IF(F105="q",VLOOKUP(F105,'Appendix 3 Rules'!A$34:$O96,15)))+(IF(F105="r",VLOOKUP(F105,'Appendix 3 Rules'!A$34:$O96,15)))+(IF(F105="s",VLOOKUP(F105,'Appendix 3 Rules'!A$34:$O96,15)))+(IF(F105="t",VLOOKUP(F105,'Appendix 3 Rules'!A$34:$O96,15)))+(IF(F105="u",VLOOKUP(F105,'Appendix 3 Rules'!A$34:$O96,15))))</f>
        <v/>
      </c>
      <c r="H105" s="80" t="str">
        <f>IF(F105="","",IF(OR(F105="d",F105="e",F105="gc1",F105="gc2",F105="gc3",F105="gr1",F105="gr2",F105="gr3",F105="h1",F105="h2",F105="h3",F105="i1",F105="i2",F105="j1",F105="j2",F105="k",F105="l1",F105="l2",F105="m1",F105="m2",F105="m3",F105="n",F105="o",F105="p",F105="q",F105="r",F105="s",F105="t",F105="u",F105="f"),MIN(G105,VLOOKUP(F105,'Appx 3 (Mass) Rules'!$A$1:$D$150,4,0)),MIN(G105,VLOOKUP(F105,'Appx 3 (Mass) Rules'!$A$1:$D$150,4,0),SUMPRODUCT(IF(I105="",0,INDEX('Appendix 3 Rules'!$B$2:$B$18,MATCH(F105,'Appendix 3 Rules'!$A$2:$A$17))))+(IF(K105="",0,INDEX('Appendix 3 Rules'!$C$2:$C$18,MATCH(F105,'Appendix 3 Rules'!$A$2:$A$17))))+(IF(M105="",0,INDEX('Appendix 3 Rules'!$D$2:$D$18,MATCH(F105,'Appendix 3 Rules'!$A$2:$A$17))))+(IF(O105="",0,INDEX('Appendix 3 Rules'!$E$2:$E$18,MATCH(F105,'Appendix 3 Rules'!$A$2:$A$17))))+(IF(Q105="",0,INDEX('Appendix 3 Rules'!$F$2:$F$18,MATCH(F105,'Appendix 3 Rules'!$A$2:$A$17))))+(IF(S105="",0,INDEX('Appendix 3 Rules'!$G$2:$G$18,MATCH(F105,'Appendix 3 Rules'!$A$2:$A$17))))+(IF(U105="",0,INDEX('Appendix 3 Rules'!$H$2:$H$18,MATCH(F105,'Appendix 3 Rules'!$A$2:$A$17))))+(IF(W105="",0,INDEX('Appendix 3 Rules'!$I$2:$I$18,MATCH(F105,'Appendix 3 Rules'!$A$2:$A$17))))+(IF(Y105="",0,INDEX('Appendix 3 Rules'!$J$2:$J$18,MATCH(F105,'Appendix 3 Rules'!$A$2:$A$17))))+(IF(AA105="",0,INDEX('Appendix 3 Rules'!$K$2:$K$18,MATCH(F105,'Appendix 3 Rules'!$A$2:$A$17))))+(IF(AC105="",0,INDEX('Appendix 3 Rules'!$L$2:$L$18,MATCH(F105,'Appendix 3 Rules'!$A$2:$A$17))))+(IF(AE105="",0,INDEX('Appendix 3 Rules'!$M$2:$M$18,MATCH(F105,'Appendix 3 Rules'!$A$2:$A$17))))+(IF(AG105="",0,INDEX('Appendix 3 Rules'!$N$2:$N$18,MATCH(F105,'Appendix 3 Rules'!$A$2:$A$17))))+(IF(F105="gc1",VLOOKUP(F105,'Appendix 3 Rules'!A$34:$O96,15)))+(IF(F105="gc2",VLOOKUP(F105,'Appendix 3 Rules'!A$34:$O96,15)))+(IF(F105="gc3",VLOOKUP(F105,'Appendix 3 Rules'!A$34:$O96,15)))+(IF(F105="gr1",VLOOKUP(F105,'Appendix 3 Rules'!A$34:$O96,15)))+(IF(F105="gr2",VLOOKUP(F105,'Appendix 3 Rules'!A$34:$O96,15)))+(IF(F105="gr3",VLOOKUP(F105,'Appendix 3 Rules'!A$34:$O96,15)))+(IF(F105="h1",VLOOKUP(F105,'Appendix 3 Rules'!A$34:$O96,15)))+(IF(F105="h2",VLOOKUP(F105,'Appendix 3 Rules'!A$34:$O96,15)))+(IF(F105="h3",VLOOKUP(F105,'Appendix 3 Rules'!A$34:$O96,15)))+(IF(F105="i1",VLOOKUP(F105,'Appendix 3 Rules'!A$34:$O96,15)))+(IF(F105="i2",VLOOKUP(F105,'Appendix 3 Rules'!A$34:$O96,15)))+(IF(F105="j1",VLOOKUP(F105,'Appendix 3 Rules'!A$34:$O96,15)))+(IF(F105="j2",VLOOKUP(F105,'Appendix 3 Rules'!A$34:$O96,15)))+(IF(F105="k",VLOOKUP(F105,'Appendix 3 Rules'!A$34:$O96,15)))+(IF(F105="l1",VLOOKUP(F105,'Appendix 3 Rules'!A$34:$O96,15)))+(IF(F105="l2",VLOOKUP(F105,'Appendix 3 Rules'!A$34:$O96,15)))+(IF(F105="m1",VLOOKUP(F105,'Appendix 3 Rules'!A$34:$O96,15)))+(IF(F105="m2",VLOOKUP(F105,'Appendix 3 Rules'!A$34:$O96,15)))+(IF(F105="m3",VLOOKUP(F105,'Appendix 3 Rules'!A$34:$O96,15)))+(IF(F105="n",VLOOKUP(F105,'Appendix 3 Rules'!A$34:$O96,15)))+(IF(F105="o",VLOOKUP(F105,'Appendix 3 Rules'!A$34:$O96,15)))+(IF(F105="p",VLOOKUP(F105,'Appendix 3 Rules'!A$34:$O96,15)))+(IF(F105="q",VLOOKUP(F105,'Appendix 3 Rules'!A$34:$O96,15)))+(IF(F105="r",VLOOKUP(F105,'Appendix 3 Rules'!A$34:$O96,15)))+(IF(F105="s",VLOOKUP(F105,'Appendix 3 Rules'!A$34:$O96,15)))+(IF(F105="t",VLOOKUP(F105,'Appendix 3 Rules'!A$34:$O96,15)))+(IF(F105="u",VLOOKUP(F105,'Appendix 3 Rules'!A$34:$O96,15))))))</f>
        <v/>
      </c>
      <c r="I105" s="12"/>
      <c r="J105" s="13"/>
      <c r="K105" s="12"/>
      <c r="L105" s="13"/>
      <c r="M105" s="12"/>
      <c r="N105" s="13"/>
      <c r="O105" s="12"/>
      <c r="P105" s="13"/>
      <c r="Q105" s="12"/>
      <c r="R105" s="13"/>
      <c r="S105" s="12"/>
      <c r="T105" s="13"/>
      <c r="U105" s="12"/>
      <c r="V105" s="13"/>
      <c r="W105" s="12"/>
      <c r="X105" s="13"/>
      <c r="Y105" s="12"/>
      <c r="Z105" s="13"/>
      <c r="AA105" s="12"/>
      <c r="AB105" s="13"/>
      <c r="AC105" s="8"/>
      <c r="AD105" s="13"/>
      <c r="AE105" s="8"/>
      <c r="AF105" s="13"/>
      <c r="AG105" s="8"/>
      <c r="AH105" s="13"/>
      <c r="AI105" s="60"/>
      <c r="AK105" s="13" t="str">
        <f>IF(AND(F105&lt;&gt;"f",M105&lt;&gt;""),VLOOKUP(F105,'Appendix 3 Rules'!$A$1:$O$34,4,FALSE),"")</f>
        <v/>
      </c>
      <c r="AL105" s="13" t="str">
        <f>IF(Q105="","",VLOOKUP(F105,'Appendix 3 Rules'!$A$1:$N$34,6,FALSE))</f>
        <v/>
      </c>
      <c r="AM105" s="13" t="str">
        <f>IF(AND(F105="f",U105&lt;&gt;""),VLOOKUP(F105,'Appendix 3 Rules'!$A$1:$N$34,8,FALSE),"")</f>
        <v/>
      </c>
    </row>
    <row r="106" spans="1:39" ht="18" customHeight="1" x14ac:dyDescent="0.2">
      <c r="B106" s="78"/>
      <c r="C106" s="9"/>
      <c r="D106" s="10"/>
      <c r="E106" s="9"/>
      <c r="F106" s="8"/>
      <c r="G106" s="20" t="str">
        <f>IF(F106="","",SUMPRODUCT(IF(I106="",0,INDEX('Appendix 3 Rules'!$B$2:$B$18,MATCH(F106,'Appendix 3 Rules'!$A$2:$A$17))))+(IF(K106="",0,INDEX('Appendix 3 Rules'!$C$2:$C$18,MATCH(F106,'Appendix 3 Rules'!$A$2:$A$17))))+(IF(M106="",0,INDEX('Appendix 3 Rules'!$D$2:$D$18,MATCH(F106,'Appendix 3 Rules'!$A$2:$A$17))))+(IF(O106="",0,INDEX('Appendix 3 Rules'!$E$2:$E$18,MATCH(F106,'Appendix 3 Rules'!$A$2:$A$17))))+(IF(Q106="",0,INDEX('Appendix 3 Rules'!$F$2:$F$18,MATCH(F106,'Appendix 3 Rules'!$A$2:$A$17))))+(IF(S106="",0,INDEX('Appendix 3 Rules'!$G$2:$G$18,MATCH(F106,'Appendix 3 Rules'!$A$2:$A$17))))+(IF(U106="",0,INDEX('Appendix 3 Rules'!$H$2:$H$18,MATCH(F106,'Appendix 3 Rules'!$A$2:$A$17))))+(IF(W106="",0,INDEX('Appendix 3 Rules'!$I$2:$I$18,MATCH(F106,'Appendix 3 Rules'!$A$2:$A$17))))+(IF(Y106="",0,INDEX('Appendix 3 Rules'!$J$2:$J$18,MATCH(F106,'Appendix 3 Rules'!$A$2:$A$17))))+(IF(AA106="",0,INDEX('Appendix 3 Rules'!$K$2:$K$18,MATCH(F106,'Appendix 3 Rules'!$A$2:$A$17))))+(IF(AC106="",0,INDEX('Appendix 3 Rules'!$L$2:$L$18,MATCH(F106,'Appendix 3 Rules'!$A$2:$A$17))))+(IF(AE106="",0,INDEX('Appendix 3 Rules'!$M$2:$M$18,MATCH(F106,'Appendix 3 Rules'!$A$2:$A$17))))+(IF(AG106="",0,INDEX('Appendix 3 Rules'!$N$2:$N$18,MATCH(F106,'Appendix 3 Rules'!$A$2:$A$17))))+(IF(F106="gc1",VLOOKUP(F106,'Appendix 3 Rules'!A$34:$O97,15)))+(IF(F106="gc2",VLOOKUP(F106,'Appendix 3 Rules'!A$34:$O97,15)))+(IF(F106="gc3",VLOOKUP(F106,'Appendix 3 Rules'!A$34:$O97,15)))+(IF(F106="gr1",VLOOKUP(F106,'Appendix 3 Rules'!A$34:$O97,15)))+(IF(F106="gr2",VLOOKUP(F106,'Appendix 3 Rules'!A$34:$O97,15)))+(IF(F106="gr3",VLOOKUP(F106,'Appendix 3 Rules'!A$34:$O97,15)))+(IF(F106="h1",VLOOKUP(F106,'Appendix 3 Rules'!A$34:$O97,15)))+(IF(F106="h2",VLOOKUP(F106,'Appendix 3 Rules'!A$34:$O97,15)))+(IF(F106="h3",VLOOKUP(F106,'Appendix 3 Rules'!A$34:$O97,15)))+(IF(F106="i1",VLOOKUP(F106,'Appendix 3 Rules'!A$34:$O97,15)))+(IF(F106="i2",VLOOKUP(F106,'Appendix 3 Rules'!A$34:$O97,15)))+(IF(F106="j1",VLOOKUP(F106,'Appendix 3 Rules'!A$34:$O97,15)))+(IF(F106="j2",VLOOKUP(F106,'Appendix 3 Rules'!A$34:$O97,15)))+(IF(F106="k",VLOOKUP(F106,'Appendix 3 Rules'!A$34:$O97,15)))+(IF(F106="l1",VLOOKUP(F106,'Appendix 3 Rules'!A$34:$O97,15)))+(IF(F106="l2",VLOOKUP(F106,'Appendix 3 Rules'!A$34:$O97,15)))+(IF(F106="m1",VLOOKUP(F106,'Appendix 3 Rules'!A$34:$O97,15)))+(IF(F106="m2",VLOOKUP(F106,'Appendix 3 Rules'!A$34:$O97,15)))+(IF(F106="m3",VLOOKUP(F106,'Appendix 3 Rules'!A$34:$O97,15)))+(IF(F106="n",VLOOKUP(F106,'Appendix 3 Rules'!A$34:$O97,15)))+(IF(F106="o",VLOOKUP(F106,'Appendix 3 Rules'!A$34:$O97,15)))+(IF(F106="p",VLOOKUP(F106,'Appendix 3 Rules'!A$34:$O97,15)))+(IF(F106="q",VLOOKUP(F106,'Appendix 3 Rules'!A$34:$O97,15)))+(IF(F106="r",VLOOKUP(F106,'Appendix 3 Rules'!A$34:$O97,15)))+(IF(F106="s",VLOOKUP(F106,'Appendix 3 Rules'!A$34:$O97,15)))+(IF(F106="t",VLOOKUP(F106,'Appendix 3 Rules'!A$34:$O97,15)))+(IF(F106="u",VLOOKUP(F106,'Appendix 3 Rules'!A$34:$O97,15))))</f>
        <v/>
      </c>
      <c r="H106" s="80" t="str">
        <f>IF(F106="","",IF(OR(F106="d",F106="e",F106="gc1",F106="gc2",F106="gc3",F106="gr1",F106="gr2",F106="gr3",F106="h1",F106="h2",F106="h3",F106="i1",F106="i2",F106="j1",F106="j2",F106="k",F106="l1",F106="l2",F106="m1",F106="m2",F106="m3",F106="n",F106="o",F106="p",F106="q",F106="r",F106="s",F106="t",F106="u",F106="f"),MIN(G106,VLOOKUP(F106,'Appx 3 (Mass) Rules'!$A$1:$D$150,4,0)),MIN(G106,VLOOKUP(F106,'Appx 3 (Mass) Rules'!$A$1:$D$150,4,0),SUMPRODUCT(IF(I106="",0,INDEX('Appendix 3 Rules'!$B$2:$B$18,MATCH(F106,'Appendix 3 Rules'!$A$2:$A$17))))+(IF(K106="",0,INDEX('Appendix 3 Rules'!$C$2:$C$18,MATCH(F106,'Appendix 3 Rules'!$A$2:$A$17))))+(IF(M106="",0,INDEX('Appendix 3 Rules'!$D$2:$D$18,MATCH(F106,'Appendix 3 Rules'!$A$2:$A$17))))+(IF(O106="",0,INDEX('Appendix 3 Rules'!$E$2:$E$18,MATCH(F106,'Appendix 3 Rules'!$A$2:$A$17))))+(IF(Q106="",0,INDEX('Appendix 3 Rules'!$F$2:$F$18,MATCH(F106,'Appendix 3 Rules'!$A$2:$A$17))))+(IF(S106="",0,INDEX('Appendix 3 Rules'!$G$2:$G$18,MATCH(F106,'Appendix 3 Rules'!$A$2:$A$17))))+(IF(U106="",0,INDEX('Appendix 3 Rules'!$H$2:$H$18,MATCH(F106,'Appendix 3 Rules'!$A$2:$A$17))))+(IF(W106="",0,INDEX('Appendix 3 Rules'!$I$2:$I$18,MATCH(F106,'Appendix 3 Rules'!$A$2:$A$17))))+(IF(Y106="",0,INDEX('Appendix 3 Rules'!$J$2:$J$18,MATCH(F106,'Appendix 3 Rules'!$A$2:$A$17))))+(IF(AA106="",0,INDEX('Appendix 3 Rules'!$K$2:$K$18,MATCH(F106,'Appendix 3 Rules'!$A$2:$A$17))))+(IF(AC106="",0,INDEX('Appendix 3 Rules'!$L$2:$L$18,MATCH(F106,'Appendix 3 Rules'!$A$2:$A$17))))+(IF(AE106="",0,INDEX('Appendix 3 Rules'!$M$2:$M$18,MATCH(F106,'Appendix 3 Rules'!$A$2:$A$17))))+(IF(AG106="",0,INDEX('Appendix 3 Rules'!$N$2:$N$18,MATCH(F106,'Appendix 3 Rules'!$A$2:$A$17))))+(IF(F106="gc1",VLOOKUP(F106,'Appendix 3 Rules'!A$34:$O97,15)))+(IF(F106="gc2",VLOOKUP(F106,'Appendix 3 Rules'!A$34:$O97,15)))+(IF(F106="gc3",VLOOKUP(F106,'Appendix 3 Rules'!A$34:$O97,15)))+(IF(F106="gr1",VLOOKUP(F106,'Appendix 3 Rules'!A$34:$O97,15)))+(IF(F106="gr2",VLOOKUP(F106,'Appendix 3 Rules'!A$34:$O97,15)))+(IF(F106="gr3",VLOOKUP(F106,'Appendix 3 Rules'!A$34:$O97,15)))+(IF(F106="h1",VLOOKUP(F106,'Appendix 3 Rules'!A$34:$O97,15)))+(IF(F106="h2",VLOOKUP(F106,'Appendix 3 Rules'!A$34:$O97,15)))+(IF(F106="h3",VLOOKUP(F106,'Appendix 3 Rules'!A$34:$O97,15)))+(IF(F106="i1",VLOOKUP(F106,'Appendix 3 Rules'!A$34:$O97,15)))+(IF(F106="i2",VLOOKUP(F106,'Appendix 3 Rules'!A$34:$O97,15)))+(IF(F106="j1",VLOOKUP(F106,'Appendix 3 Rules'!A$34:$O97,15)))+(IF(F106="j2",VLOOKUP(F106,'Appendix 3 Rules'!A$34:$O97,15)))+(IF(F106="k",VLOOKUP(F106,'Appendix 3 Rules'!A$34:$O97,15)))+(IF(F106="l1",VLOOKUP(F106,'Appendix 3 Rules'!A$34:$O97,15)))+(IF(F106="l2",VLOOKUP(F106,'Appendix 3 Rules'!A$34:$O97,15)))+(IF(F106="m1",VLOOKUP(F106,'Appendix 3 Rules'!A$34:$O97,15)))+(IF(F106="m2",VLOOKUP(F106,'Appendix 3 Rules'!A$34:$O97,15)))+(IF(F106="m3",VLOOKUP(F106,'Appendix 3 Rules'!A$34:$O97,15)))+(IF(F106="n",VLOOKUP(F106,'Appendix 3 Rules'!A$34:$O97,15)))+(IF(F106="o",VLOOKUP(F106,'Appendix 3 Rules'!A$34:$O97,15)))+(IF(F106="p",VLOOKUP(F106,'Appendix 3 Rules'!A$34:$O97,15)))+(IF(F106="q",VLOOKUP(F106,'Appendix 3 Rules'!A$34:$O97,15)))+(IF(F106="r",VLOOKUP(F106,'Appendix 3 Rules'!A$34:$O97,15)))+(IF(F106="s",VLOOKUP(F106,'Appendix 3 Rules'!A$34:$O97,15)))+(IF(F106="t",VLOOKUP(F106,'Appendix 3 Rules'!A$34:$O97,15)))+(IF(F106="u",VLOOKUP(F106,'Appendix 3 Rules'!A$34:$O97,15))))))</f>
        <v/>
      </c>
      <c r="I106" s="11"/>
      <c r="J106" s="14"/>
      <c r="K106" s="11"/>
      <c r="L106" s="14"/>
      <c r="M106" s="11"/>
      <c r="N106" s="14"/>
      <c r="O106" s="11"/>
      <c r="P106" s="14"/>
      <c r="Q106" s="11"/>
      <c r="R106" s="14"/>
      <c r="S106" s="76"/>
      <c r="T106" s="14"/>
      <c r="U106" s="11"/>
      <c r="V106" s="14"/>
      <c r="W106" s="11"/>
      <c r="X106" s="14"/>
      <c r="Y106" s="77"/>
      <c r="Z106" s="14"/>
      <c r="AA106" s="77"/>
      <c r="AB106" s="14"/>
      <c r="AC106" s="8"/>
      <c r="AD106" s="13"/>
      <c r="AE106" s="8"/>
      <c r="AF106" s="13"/>
      <c r="AG106" s="8"/>
      <c r="AH106" s="13"/>
      <c r="AI106" s="60"/>
      <c r="AK106" s="13" t="str">
        <f>IF(AND(F106&lt;&gt;"f",M106&lt;&gt;""),VLOOKUP(F106,'Appendix 3 Rules'!$A$1:$O$34,4,FALSE),"")</f>
        <v/>
      </c>
      <c r="AL106" s="13" t="str">
        <f>IF(Q106="","",VLOOKUP(F106,'Appendix 3 Rules'!$A$1:$N$34,6,FALSE))</f>
        <v/>
      </c>
      <c r="AM106" s="13" t="str">
        <f>IF(AND(F106="f",U106&lt;&gt;""),VLOOKUP(F106,'Appendix 3 Rules'!$A$1:$N$34,8,FALSE),"")</f>
        <v/>
      </c>
    </row>
    <row r="107" spans="1:39" ht="18" customHeight="1" x14ac:dyDescent="0.2">
      <c r="B107" s="78"/>
      <c r="C107" s="9"/>
      <c r="D107" s="10"/>
      <c r="E107" s="9"/>
      <c r="F107" s="8"/>
      <c r="G107" s="20" t="str">
        <f>IF(F107="","",SUMPRODUCT(IF(I107="",0,INDEX('Appendix 3 Rules'!$B$2:$B$18,MATCH(F107,'Appendix 3 Rules'!$A$2:$A$17))))+(IF(K107="",0,INDEX('Appendix 3 Rules'!$C$2:$C$18,MATCH(F107,'Appendix 3 Rules'!$A$2:$A$17))))+(IF(M107="",0,INDEX('Appendix 3 Rules'!$D$2:$D$18,MATCH(F107,'Appendix 3 Rules'!$A$2:$A$17))))+(IF(O107="",0,INDEX('Appendix 3 Rules'!$E$2:$E$18,MATCH(F107,'Appendix 3 Rules'!$A$2:$A$17))))+(IF(Q107="",0,INDEX('Appendix 3 Rules'!$F$2:$F$18,MATCH(F107,'Appendix 3 Rules'!$A$2:$A$17))))+(IF(S107="",0,INDEX('Appendix 3 Rules'!$G$2:$G$18,MATCH(F107,'Appendix 3 Rules'!$A$2:$A$17))))+(IF(U107="",0,INDEX('Appendix 3 Rules'!$H$2:$H$18,MATCH(F107,'Appendix 3 Rules'!$A$2:$A$17))))+(IF(W107="",0,INDEX('Appendix 3 Rules'!$I$2:$I$18,MATCH(F107,'Appendix 3 Rules'!$A$2:$A$17))))+(IF(Y107="",0,INDEX('Appendix 3 Rules'!$J$2:$J$18,MATCH(F107,'Appendix 3 Rules'!$A$2:$A$17))))+(IF(AA107="",0,INDEX('Appendix 3 Rules'!$K$2:$K$18,MATCH(F107,'Appendix 3 Rules'!$A$2:$A$17))))+(IF(AC107="",0,INDEX('Appendix 3 Rules'!$L$2:$L$18,MATCH(F107,'Appendix 3 Rules'!$A$2:$A$17))))+(IF(AE107="",0,INDEX('Appendix 3 Rules'!$M$2:$M$18,MATCH(F107,'Appendix 3 Rules'!$A$2:$A$17))))+(IF(AG107="",0,INDEX('Appendix 3 Rules'!$N$2:$N$18,MATCH(F107,'Appendix 3 Rules'!$A$2:$A$17))))+(IF(F107="gc1",VLOOKUP(F107,'Appendix 3 Rules'!A$34:$O98,15)))+(IF(F107="gc2",VLOOKUP(F107,'Appendix 3 Rules'!A$34:$O98,15)))+(IF(F107="gc3",VLOOKUP(F107,'Appendix 3 Rules'!A$34:$O98,15)))+(IF(F107="gr1",VLOOKUP(F107,'Appendix 3 Rules'!A$34:$O98,15)))+(IF(F107="gr2",VLOOKUP(F107,'Appendix 3 Rules'!A$34:$O98,15)))+(IF(F107="gr3",VLOOKUP(F107,'Appendix 3 Rules'!A$34:$O98,15)))+(IF(F107="h1",VLOOKUP(F107,'Appendix 3 Rules'!A$34:$O98,15)))+(IF(F107="h2",VLOOKUP(F107,'Appendix 3 Rules'!A$34:$O98,15)))+(IF(F107="h3",VLOOKUP(F107,'Appendix 3 Rules'!A$34:$O98,15)))+(IF(F107="i1",VLOOKUP(F107,'Appendix 3 Rules'!A$34:$O98,15)))+(IF(F107="i2",VLOOKUP(F107,'Appendix 3 Rules'!A$34:$O98,15)))+(IF(F107="j1",VLOOKUP(F107,'Appendix 3 Rules'!A$34:$O98,15)))+(IF(F107="j2",VLOOKUP(F107,'Appendix 3 Rules'!A$34:$O98,15)))+(IF(F107="k",VLOOKUP(F107,'Appendix 3 Rules'!A$34:$O98,15)))+(IF(F107="l1",VLOOKUP(F107,'Appendix 3 Rules'!A$34:$O98,15)))+(IF(F107="l2",VLOOKUP(F107,'Appendix 3 Rules'!A$34:$O98,15)))+(IF(F107="m1",VLOOKUP(F107,'Appendix 3 Rules'!A$34:$O98,15)))+(IF(F107="m2",VLOOKUP(F107,'Appendix 3 Rules'!A$34:$O98,15)))+(IF(F107="m3",VLOOKUP(F107,'Appendix 3 Rules'!A$34:$O98,15)))+(IF(F107="n",VLOOKUP(F107,'Appendix 3 Rules'!A$34:$O98,15)))+(IF(F107="o",VLOOKUP(F107,'Appendix 3 Rules'!A$34:$O98,15)))+(IF(F107="p",VLOOKUP(F107,'Appendix 3 Rules'!A$34:$O98,15)))+(IF(F107="q",VLOOKUP(F107,'Appendix 3 Rules'!A$34:$O98,15)))+(IF(F107="r",VLOOKUP(F107,'Appendix 3 Rules'!A$34:$O98,15)))+(IF(F107="s",VLOOKUP(F107,'Appendix 3 Rules'!A$34:$O98,15)))+(IF(F107="t",VLOOKUP(F107,'Appendix 3 Rules'!A$34:$O98,15)))+(IF(F107="u",VLOOKUP(F107,'Appendix 3 Rules'!A$34:$O98,15))))</f>
        <v/>
      </c>
      <c r="H107" s="80" t="str">
        <f>IF(F107="","",IF(OR(F107="d",F107="e",F107="gc1",F107="gc2",F107="gc3",F107="gr1",F107="gr2",F107="gr3",F107="h1",F107="h2",F107="h3",F107="i1",F107="i2",F107="j1",F107="j2",F107="k",F107="l1",F107="l2",F107="m1",F107="m2",F107="m3",F107="n",F107="o",F107="p",F107="q",F107="r",F107="s",F107="t",F107="u",F107="f"),MIN(G107,VLOOKUP(F107,'Appx 3 (Mass) Rules'!$A$1:$D$150,4,0)),MIN(G107,VLOOKUP(F107,'Appx 3 (Mass) Rules'!$A$1:$D$150,4,0),SUMPRODUCT(IF(I107="",0,INDEX('Appendix 3 Rules'!$B$2:$B$18,MATCH(F107,'Appendix 3 Rules'!$A$2:$A$17))))+(IF(K107="",0,INDEX('Appendix 3 Rules'!$C$2:$C$18,MATCH(F107,'Appendix 3 Rules'!$A$2:$A$17))))+(IF(M107="",0,INDEX('Appendix 3 Rules'!$D$2:$D$18,MATCH(F107,'Appendix 3 Rules'!$A$2:$A$17))))+(IF(O107="",0,INDEX('Appendix 3 Rules'!$E$2:$E$18,MATCH(F107,'Appendix 3 Rules'!$A$2:$A$17))))+(IF(Q107="",0,INDEX('Appendix 3 Rules'!$F$2:$F$18,MATCH(F107,'Appendix 3 Rules'!$A$2:$A$17))))+(IF(S107="",0,INDEX('Appendix 3 Rules'!$G$2:$G$18,MATCH(F107,'Appendix 3 Rules'!$A$2:$A$17))))+(IF(U107="",0,INDEX('Appendix 3 Rules'!$H$2:$H$18,MATCH(F107,'Appendix 3 Rules'!$A$2:$A$17))))+(IF(W107="",0,INDEX('Appendix 3 Rules'!$I$2:$I$18,MATCH(F107,'Appendix 3 Rules'!$A$2:$A$17))))+(IF(Y107="",0,INDEX('Appendix 3 Rules'!$J$2:$J$18,MATCH(F107,'Appendix 3 Rules'!$A$2:$A$17))))+(IF(AA107="",0,INDEX('Appendix 3 Rules'!$K$2:$K$18,MATCH(F107,'Appendix 3 Rules'!$A$2:$A$17))))+(IF(AC107="",0,INDEX('Appendix 3 Rules'!$L$2:$L$18,MATCH(F107,'Appendix 3 Rules'!$A$2:$A$17))))+(IF(AE107="",0,INDEX('Appendix 3 Rules'!$M$2:$M$18,MATCH(F107,'Appendix 3 Rules'!$A$2:$A$17))))+(IF(AG107="",0,INDEX('Appendix 3 Rules'!$N$2:$N$18,MATCH(F107,'Appendix 3 Rules'!$A$2:$A$17))))+(IF(F107="gc1",VLOOKUP(F107,'Appendix 3 Rules'!A$34:$O98,15)))+(IF(F107="gc2",VLOOKUP(F107,'Appendix 3 Rules'!A$34:$O98,15)))+(IF(F107="gc3",VLOOKUP(F107,'Appendix 3 Rules'!A$34:$O98,15)))+(IF(F107="gr1",VLOOKUP(F107,'Appendix 3 Rules'!A$34:$O98,15)))+(IF(F107="gr2",VLOOKUP(F107,'Appendix 3 Rules'!A$34:$O98,15)))+(IF(F107="gr3",VLOOKUP(F107,'Appendix 3 Rules'!A$34:$O98,15)))+(IF(F107="h1",VLOOKUP(F107,'Appendix 3 Rules'!A$34:$O98,15)))+(IF(F107="h2",VLOOKUP(F107,'Appendix 3 Rules'!A$34:$O98,15)))+(IF(F107="h3",VLOOKUP(F107,'Appendix 3 Rules'!A$34:$O98,15)))+(IF(F107="i1",VLOOKUP(F107,'Appendix 3 Rules'!A$34:$O98,15)))+(IF(F107="i2",VLOOKUP(F107,'Appendix 3 Rules'!A$34:$O98,15)))+(IF(F107="j1",VLOOKUP(F107,'Appendix 3 Rules'!A$34:$O98,15)))+(IF(F107="j2",VLOOKUP(F107,'Appendix 3 Rules'!A$34:$O98,15)))+(IF(F107="k",VLOOKUP(F107,'Appendix 3 Rules'!A$34:$O98,15)))+(IF(F107="l1",VLOOKUP(F107,'Appendix 3 Rules'!A$34:$O98,15)))+(IF(F107="l2",VLOOKUP(F107,'Appendix 3 Rules'!A$34:$O98,15)))+(IF(F107="m1",VLOOKUP(F107,'Appendix 3 Rules'!A$34:$O98,15)))+(IF(F107="m2",VLOOKUP(F107,'Appendix 3 Rules'!A$34:$O98,15)))+(IF(F107="m3",VLOOKUP(F107,'Appendix 3 Rules'!A$34:$O98,15)))+(IF(F107="n",VLOOKUP(F107,'Appendix 3 Rules'!A$34:$O98,15)))+(IF(F107="o",VLOOKUP(F107,'Appendix 3 Rules'!A$34:$O98,15)))+(IF(F107="p",VLOOKUP(F107,'Appendix 3 Rules'!A$34:$O98,15)))+(IF(F107="q",VLOOKUP(F107,'Appendix 3 Rules'!A$34:$O98,15)))+(IF(F107="r",VLOOKUP(F107,'Appendix 3 Rules'!A$34:$O98,15)))+(IF(F107="s",VLOOKUP(F107,'Appendix 3 Rules'!A$34:$O98,15)))+(IF(F107="t",VLOOKUP(F107,'Appendix 3 Rules'!A$34:$O98,15)))+(IF(F107="u",VLOOKUP(F107,'Appendix 3 Rules'!A$34:$O98,15))))))</f>
        <v/>
      </c>
      <c r="I107" s="12"/>
      <c r="J107" s="13"/>
      <c r="K107" s="12"/>
      <c r="L107" s="13"/>
      <c r="M107" s="12"/>
      <c r="N107" s="13"/>
      <c r="O107" s="12"/>
      <c r="P107" s="13"/>
      <c r="Q107" s="12"/>
      <c r="R107" s="13"/>
      <c r="S107" s="12"/>
      <c r="T107" s="13"/>
      <c r="U107" s="12"/>
      <c r="V107" s="13"/>
      <c r="W107" s="12"/>
      <c r="X107" s="13"/>
      <c r="Y107" s="12"/>
      <c r="Z107" s="13"/>
      <c r="AA107" s="12"/>
      <c r="AB107" s="13"/>
      <c r="AC107" s="8"/>
      <c r="AD107" s="13"/>
      <c r="AE107" s="8"/>
      <c r="AF107" s="13"/>
      <c r="AG107" s="8"/>
      <c r="AH107" s="13"/>
      <c r="AI107" s="60"/>
      <c r="AK107" s="13" t="str">
        <f>IF(AND(F107&lt;&gt;"f",M107&lt;&gt;""),VLOOKUP(F107,'Appendix 3 Rules'!$A$1:$O$34,4,FALSE),"")</f>
        <v/>
      </c>
      <c r="AL107" s="13" t="str">
        <f>IF(Q107="","",VLOOKUP(F107,'Appendix 3 Rules'!$A$1:$N$34,6,FALSE))</f>
        <v/>
      </c>
      <c r="AM107" s="13" t="str">
        <f>IF(AND(F107="f",U107&lt;&gt;""),VLOOKUP(F107,'Appendix 3 Rules'!$A$1:$N$34,8,FALSE),"")</f>
        <v/>
      </c>
    </row>
    <row r="108" spans="1:39" ht="18" customHeight="1" x14ac:dyDescent="0.2">
      <c r="A108" s="81"/>
      <c r="B108" s="78"/>
      <c r="C108" s="9"/>
      <c r="D108" s="10"/>
      <c r="E108" s="9"/>
      <c r="F108" s="8"/>
      <c r="G108" s="20" t="str">
        <f>IF(F108="","",SUMPRODUCT(IF(I108="",0,INDEX('Appendix 3 Rules'!$B$2:$B$18,MATCH(F108,'Appendix 3 Rules'!$A$2:$A$17))))+(IF(K108="",0,INDEX('Appendix 3 Rules'!$C$2:$C$18,MATCH(F108,'Appendix 3 Rules'!$A$2:$A$17))))+(IF(M108="",0,INDEX('Appendix 3 Rules'!$D$2:$D$18,MATCH(F108,'Appendix 3 Rules'!$A$2:$A$17))))+(IF(O108="",0,INDEX('Appendix 3 Rules'!$E$2:$E$18,MATCH(F108,'Appendix 3 Rules'!$A$2:$A$17))))+(IF(Q108="",0,INDEX('Appendix 3 Rules'!$F$2:$F$18,MATCH(F108,'Appendix 3 Rules'!$A$2:$A$17))))+(IF(S108="",0,INDEX('Appendix 3 Rules'!$G$2:$G$18,MATCH(F108,'Appendix 3 Rules'!$A$2:$A$17))))+(IF(U108="",0,INDEX('Appendix 3 Rules'!$H$2:$H$18,MATCH(F108,'Appendix 3 Rules'!$A$2:$A$17))))+(IF(W108="",0,INDEX('Appendix 3 Rules'!$I$2:$I$18,MATCH(F108,'Appendix 3 Rules'!$A$2:$A$17))))+(IF(Y108="",0,INDEX('Appendix 3 Rules'!$J$2:$J$18,MATCH(F108,'Appendix 3 Rules'!$A$2:$A$17))))+(IF(AA108="",0,INDEX('Appendix 3 Rules'!$K$2:$K$18,MATCH(F108,'Appendix 3 Rules'!$A$2:$A$17))))+(IF(AC108="",0,INDEX('Appendix 3 Rules'!$L$2:$L$18,MATCH(F108,'Appendix 3 Rules'!$A$2:$A$17))))+(IF(AE108="",0,INDEX('Appendix 3 Rules'!$M$2:$M$18,MATCH(F108,'Appendix 3 Rules'!$A$2:$A$17))))+(IF(AG108="",0,INDEX('Appendix 3 Rules'!$N$2:$N$18,MATCH(F108,'Appendix 3 Rules'!$A$2:$A$17))))+(IF(F108="gc1",VLOOKUP(F108,'Appendix 3 Rules'!A$34:$O99,15)))+(IF(F108="gc2",VLOOKUP(F108,'Appendix 3 Rules'!A$34:$O99,15)))+(IF(F108="gc3",VLOOKUP(F108,'Appendix 3 Rules'!A$34:$O99,15)))+(IF(F108="gr1",VLOOKUP(F108,'Appendix 3 Rules'!A$34:$O99,15)))+(IF(F108="gr2",VLOOKUP(F108,'Appendix 3 Rules'!A$34:$O99,15)))+(IF(F108="gr3",VLOOKUP(F108,'Appendix 3 Rules'!A$34:$O99,15)))+(IF(F108="h1",VLOOKUP(F108,'Appendix 3 Rules'!A$34:$O99,15)))+(IF(F108="h2",VLOOKUP(F108,'Appendix 3 Rules'!A$34:$O99,15)))+(IF(F108="h3",VLOOKUP(F108,'Appendix 3 Rules'!A$34:$O99,15)))+(IF(F108="i1",VLOOKUP(F108,'Appendix 3 Rules'!A$34:$O99,15)))+(IF(F108="i2",VLOOKUP(F108,'Appendix 3 Rules'!A$34:$O99,15)))+(IF(F108="j1",VLOOKUP(F108,'Appendix 3 Rules'!A$34:$O99,15)))+(IF(F108="j2",VLOOKUP(F108,'Appendix 3 Rules'!A$34:$O99,15)))+(IF(F108="k",VLOOKUP(F108,'Appendix 3 Rules'!A$34:$O99,15)))+(IF(F108="l1",VLOOKUP(F108,'Appendix 3 Rules'!A$34:$O99,15)))+(IF(F108="l2",VLOOKUP(F108,'Appendix 3 Rules'!A$34:$O99,15)))+(IF(F108="m1",VLOOKUP(F108,'Appendix 3 Rules'!A$34:$O99,15)))+(IF(F108="m2",VLOOKUP(F108,'Appendix 3 Rules'!A$34:$O99,15)))+(IF(F108="m3",VLOOKUP(F108,'Appendix 3 Rules'!A$34:$O99,15)))+(IF(F108="n",VLOOKUP(F108,'Appendix 3 Rules'!A$34:$O99,15)))+(IF(F108="o",VLOOKUP(F108,'Appendix 3 Rules'!A$34:$O99,15)))+(IF(F108="p",VLOOKUP(F108,'Appendix 3 Rules'!A$34:$O99,15)))+(IF(F108="q",VLOOKUP(F108,'Appendix 3 Rules'!A$34:$O99,15)))+(IF(F108="r",VLOOKUP(F108,'Appendix 3 Rules'!A$34:$O99,15)))+(IF(F108="s",VLOOKUP(F108,'Appendix 3 Rules'!A$34:$O99,15)))+(IF(F108="t",VLOOKUP(F108,'Appendix 3 Rules'!A$34:$O99,15)))+(IF(F108="u",VLOOKUP(F108,'Appendix 3 Rules'!A$34:$O99,15))))</f>
        <v/>
      </c>
      <c r="H108" s="80" t="str">
        <f>IF(F108="","",IF(OR(F108="d",F108="e",F108="gc1",F108="gc2",F108="gc3",F108="gr1",F108="gr2",F108="gr3",F108="h1",F108="h2",F108="h3",F108="i1",F108="i2",F108="j1",F108="j2",F108="k",F108="l1",F108="l2",F108="m1",F108="m2",F108="m3",F108="n",F108="o",F108="p",F108="q",F108="r",F108="s",F108="t",F108="u",F108="f"),MIN(G108,VLOOKUP(F108,'Appx 3 (Mass) Rules'!$A$1:$D$150,4,0)),MIN(G108,VLOOKUP(F108,'Appx 3 (Mass) Rules'!$A$1:$D$150,4,0),SUMPRODUCT(IF(I108="",0,INDEX('Appendix 3 Rules'!$B$2:$B$18,MATCH(F108,'Appendix 3 Rules'!$A$2:$A$17))))+(IF(K108="",0,INDEX('Appendix 3 Rules'!$C$2:$C$18,MATCH(F108,'Appendix 3 Rules'!$A$2:$A$17))))+(IF(M108="",0,INDEX('Appendix 3 Rules'!$D$2:$D$18,MATCH(F108,'Appendix 3 Rules'!$A$2:$A$17))))+(IF(O108="",0,INDEX('Appendix 3 Rules'!$E$2:$E$18,MATCH(F108,'Appendix 3 Rules'!$A$2:$A$17))))+(IF(Q108="",0,INDEX('Appendix 3 Rules'!$F$2:$F$18,MATCH(F108,'Appendix 3 Rules'!$A$2:$A$17))))+(IF(S108="",0,INDEX('Appendix 3 Rules'!$G$2:$G$18,MATCH(F108,'Appendix 3 Rules'!$A$2:$A$17))))+(IF(U108="",0,INDEX('Appendix 3 Rules'!$H$2:$H$18,MATCH(F108,'Appendix 3 Rules'!$A$2:$A$17))))+(IF(W108="",0,INDEX('Appendix 3 Rules'!$I$2:$I$18,MATCH(F108,'Appendix 3 Rules'!$A$2:$A$17))))+(IF(Y108="",0,INDEX('Appendix 3 Rules'!$J$2:$J$18,MATCH(F108,'Appendix 3 Rules'!$A$2:$A$17))))+(IF(AA108="",0,INDEX('Appendix 3 Rules'!$K$2:$K$18,MATCH(F108,'Appendix 3 Rules'!$A$2:$A$17))))+(IF(AC108="",0,INDEX('Appendix 3 Rules'!$L$2:$L$18,MATCH(F108,'Appendix 3 Rules'!$A$2:$A$17))))+(IF(AE108="",0,INDEX('Appendix 3 Rules'!$M$2:$M$18,MATCH(F108,'Appendix 3 Rules'!$A$2:$A$17))))+(IF(AG108="",0,INDEX('Appendix 3 Rules'!$N$2:$N$18,MATCH(F108,'Appendix 3 Rules'!$A$2:$A$17))))+(IF(F108="gc1",VLOOKUP(F108,'Appendix 3 Rules'!A$34:$O99,15)))+(IF(F108="gc2",VLOOKUP(F108,'Appendix 3 Rules'!A$34:$O99,15)))+(IF(F108="gc3",VLOOKUP(F108,'Appendix 3 Rules'!A$34:$O99,15)))+(IF(F108="gr1",VLOOKUP(F108,'Appendix 3 Rules'!A$34:$O99,15)))+(IF(F108="gr2",VLOOKUP(F108,'Appendix 3 Rules'!A$34:$O99,15)))+(IF(F108="gr3",VLOOKUP(F108,'Appendix 3 Rules'!A$34:$O99,15)))+(IF(F108="h1",VLOOKUP(F108,'Appendix 3 Rules'!A$34:$O99,15)))+(IF(F108="h2",VLOOKUP(F108,'Appendix 3 Rules'!A$34:$O99,15)))+(IF(F108="h3",VLOOKUP(F108,'Appendix 3 Rules'!A$34:$O99,15)))+(IF(F108="i1",VLOOKUP(F108,'Appendix 3 Rules'!A$34:$O99,15)))+(IF(F108="i2",VLOOKUP(F108,'Appendix 3 Rules'!A$34:$O99,15)))+(IF(F108="j1",VLOOKUP(F108,'Appendix 3 Rules'!A$34:$O99,15)))+(IF(F108="j2",VLOOKUP(F108,'Appendix 3 Rules'!A$34:$O99,15)))+(IF(F108="k",VLOOKUP(F108,'Appendix 3 Rules'!A$34:$O99,15)))+(IF(F108="l1",VLOOKUP(F108,'Appendix 3 Rules'!A$34:$O99,15)))+(IF(F108="l2",VLOOKUP(F108,'Appendix 3 Rules'!A$34:$O99,15)))+(IF(F108="m1",VLOOKUP(F108,'Appendix 3 Rules'!A$34:$O99,15)))+(IF(F108="m2",VLOOKUP(F108,'Appendix 3 Rules'!A$34:$O99,15)))+(IF(F108="m3",VLOOKUP(F108,'Appendix 3 Rules'!A$34:$O99,15)))+(IF(F108="n",VLOOKUP(F108,'Appendix 3 Rules'!A$34:$O99,15)))+(IF(F108="o",VLOOKUP(F108,'Appendix 3 Rules'!A$34:$O99,15)))+(IF(F108="p",VLOOKUP(F108,'Appendix 3 Rules'!A$34:$O99,15)))+(IF(F108="q",VLOOKUP(F108,'Appendix 3 Rules'!A$34:$O99,15)))+(IF(F108="r",VLOOKUP(F108,'Appendix 3 Rules'!A$34:$O99,15)))+(IF(F108="s",VLOOKUP(F108,'Appendix 3 Rules'!A$34:$O99,15)))+(IF(F108="t",VLOOKUP(F108,'Appendix 3 Rules'!A$34:$O99,15)))+(IF(F108="u",VLOOKUP(F108,'Appendix 3 Rules'!A$34:$O99,15))))))</f>
        <v/>
      </c>
      <c r="I108" s="11"/>
      <c r="J108" s="14"/>
      <c r="K108" s="11"/>
      <c r="L108" s="14"/>
      <c r="M108" s="11"/>
      <c r="N108" s="14"/>
      <c r="O108" s="11"/>
      <c r="P108" s="14"/>
      <c r="Q108" s="11"/>
      <c r="R108" s="14"/>
      <c r="S108" s="76"/>
      <c r="T108" s="14"/>
      <c r="U108" s="11"/>
      <c r="V108" s="14"/>
      <c r="W108" s="11"/>
      <c r="X108" s="14"/>
      <c r="Y108" s="77"/>
      <c r="Z108" s="14"/>
      <c r="AA108" s="77"/>
      <c r="AB108" s="14"/>
      <c r="AC108" s="8"/>
      <c r="AD108" s="13"/>
      <c r="AE108" s="8"/>
      <c r="AF108" s="13"/>
      <c r="AG108" s="8"/>
      <c r="AH108" s="13"/>
      <c r="AI108" s="60"/>
      <c r="AK108" s="13" t="str">
        <f>IF(AND(F108&lt;&gt;"f",M108&lt;&gt;""),VLOOKUP(F108,'Appendix 3 Rules'!$A$1:$O$34,4,FALSE),"")</f>
        <v/>
      </c>
      <c r="AL108" s="13" t="str">
        <f>IF(Q108="","",VLOOKUP(F108,'Appendix 3 Rules'!$A$1:$N$34,6,FALSE))</f>
        <v/>
      </c>
      <c r="AM108" s="13" t="str">
        <f>IF(AND(F108="f",U108&lt;&gt;""),VLOOKUP(F108,'Appendix 3 Rules'!$A$1:$N$34,8,FALSE),"")</f>
        <v/>
      </c>
    </row>
    <row r="109" spans="1:39" ht="18" customHeight="1" x14ac:dyDescent="0.2">
      <c r="B109" s="78"/>
      <c r="C109" s="9"/>
      <c r="D109" s="10"/>
      <c r="E109" s="9"/>
      <c r="F109" s="8"/>
      <c r="G109" s="20" t="str">
        <f>IF(F109="","",SUMPRODUCT(IF(I109="",0,INDEX('Appendix 3 Rules'!$B$2:$B$18,MATCH(F109,'Appendix 3 Rules'!$A$2:$A$17))))+(IF(K109="",0,INDEX('Appendix 3 Rules'!$C$2:$C$18,MATCH(F109,'Appendix 3 Rules'!$A$2:$A$17))))+(IF(M109="",0,INDEX('Appendix 3 Rules'!$D$2:$D$18,MATCH(F109,'Appendix 3 Rules'!$A$2:$A$17))))+(IF(O109="",0,INDEX('Appendix 3 Rules'!$E$2:$E$18,MATCH(F109,'Appendix 3 Rules'!$A$2:$A$17))))+(IF(Q109="",0,INDEX('Appendix 3 Rules'!$F$2:$F$18,MATCH(F109,'Appendix 3 Rules'!$A$2:$A$17))))+(IF(S109="",0,INDEX('Appendix 3 Rules'!$G$2:$G$18,MATCH(F109,'Appendix 3 Rules'!$A$2:$A$17))))+(IF(U109="",0,INDEX('Appendix 3 Rules'!$H$2:$H$18,MATCH(F109,'Appendix 3 Rules'!$A$2:$A$17))))+(IF(W109="",0,INDEX('Appendix 3 Rules'!$I$2:$I$18,MATCH(F109,'Appendix 3 Rules'!$A$2:$A$17))))+(IF(Y109="",0,INDEX('Appendix 3 Rules'!$J$2:$J$18,MATCH(F109,'Appendix 3 Rules'!$A$2:$A$17))))+(IF(AA109="",0,INDEX('Appendix 3 Rules'!$K$2:$K$18,MATCH(F109,'Appendix 3 Rules'!$A$2:$A$17))))+(IF(AC109="",0,INDEX('Appendix 3 Rules'!$L$2:$L$18,MATCH(F109,'Appendix 3 Rules'!$A$2:$A$17))))+(IF(AE109="",0,INDEX('Appendix 3 Rules'!$M$2:$M$18,MATCH(F109,'Appendix 3 Rules'!$A$2:$A$17))))+(IF(AG109="",0,INDEX('Appendix 3 Rules'!$N$2:$N$18,MATCH(F109,'Appendix 3 Rules'!$A$2:$A$17))))+(IF(F109="gc1",VLOOKUP(F109,'Appendix 3 Rules'!A$34:$O100,15)))+(IF(F109="gc2",VLOOKUP(F109,'Appendix 3 Rules'!A$34:$O100,15)))+(IF(F109="gc3",VLOOKUP(F109,'Appendix 3 Rules'!A$34:$O100,15)))+(IF(F109="gr1",VLOOKUP(F109,'Appendix 3 Rules'!A$34:$O100,15)))+(IF(F109="gr2",VLOOKUP(F109,'Appendix 3 Rules'!A$34:$O100,15)))+(IF(F109="gr3",VLOOKUP(F109,'Appendix 3 Rules'!A$34:$O100,15)))+(IF(F109="h1",VLOOKUP(F109,'Appendix 3 Rules'!A$34:$O100,15)))+(IF(F109="h2",VLOOKUP(F109,'Appendix 3 Rules'!A$34:$O100,15)))+(IF(F109="h3",VLOOKUP(F109,'Appendix 3 Rules'!A$34:$O100,15)))+(IF(F109="i1",VLOOKUP(F109,'Appendix 3 Rules'!A$34:$O100,15)))+(IF(F109="i2",VLOOKUP(F109,'Appendix 3 Rules'!A$34:$O100,15)))+(IF(F109="j1",VLOOKUP(F109,'Appendix 3 Rules'!A$34:$O100,15)))+(IF(F109="j2",VLOOKUP(F109,'Appendix 3 Rules'!A$34:$O100,15)))+(IF(F109="k",VLOOKUP(F109,'Appendix 3 Rules'!A$34:$O100,15)))+(IF(F109="l1",VLOOKUP(F109,'Appendix 3 Rules'!A$34:$O100,15)))+(IF(F109="l2",VLOOKUP(F109,'Appendix 3 Rules'!A$34:$O100,15)))+(IF(F109="m1",VLOOKUP(F109,'Appendix 3 Rules'!A$34:$O100,15)))+(IF(F109="m2",VLOOKUP(F109,'Appendix 3 Rules'!A$34:$O100,15)))+(IF(F109="m3",VLOOKUP(F109,'Appendix 3 Rules'!A$34:$O100,15)))+(IF(F109="n",VLOOKUP(F109,'Appendix 3 Rules'!A$34:$O100,15)))+(IF(F109="o",VLOOKUP(F109,'Appendix 3 Rules'!A$34:$O100,15)))+(IF(F109="p",VLOOKUP(F109,'Appendix 3 Rules'!A$34:$O100,15)))+(IF(F109="q",VLOOKUP(F109,'Appendix 3 Rules'!A$34:$O100,15)))+(IF(F109="r",VLOOKUP(F109,'Appendix 3 Rules'!A$34:$O100,15)))+(IF(F109="s",VLOOKUP(F109,'Appendix 3 Rules'!A$34:$O100,15)))+(IF(F109="t",VLOOKUP(F109,'Appendix 3 Rules'!A$34:$O100,15)))+(IF(F109="u",VLOOKUP(F109,'Appendix 3 Rules'!A$34:$O100,15))))</f>
        <v/>
      </c>
      <c r="H109" s="80" t="str">
        <f>IF(F109="","",IF(OR(F109="d",F109="e",F109="gc1",F109="gc2",F109="gc3",F109="gr1",F109="gr2",F109="gr3",F109="h1",F109="h2",F109="h3",F109="i1",F109="i2",F109="j1",F109="j2",F109="k",F109="l1",F109="l2",F109="m1",F109="m2",F109="m3",F109="n",F109="o",F109="p",F109="q",F109="r",F109="s",F109="t",F109="u",F109="f"),MIN(G109,VLOOKUP(F109,'Appx 3 (Mass) Rules'!$A$1:$D$150,4,0)),MIN(G109,VLOOKUP(F109,'Appx 3 (Mass) Rules'!$A$1:$D$150,4,0),SUMPRODUCT(IF(I109="",0,INDEX('Appendix 3 Rules'!$B$2:$B$18,MATCH(F109,'Appendix 3 Rules'!$A$2:$A$17))))+(IF(K109="",0,INDEX('Appendix 3 Rules'!$C$2:$C$18,MATCH(F109,'Appendix 3 Rules'!$A$2:$A$17))))+(IF(M109="",0,INDEX('Appendix 3 Rules'!$D$2:$D$18,MATCH(F109,'Appendix 3 Rules'!$A$2:$A$17))))+(IF(O109="",0,INDEX('Appendix 3 Rules'!$E$2:$E$18,MATCH(F109,'Appendix 3 Rules'!$A$2:$A$17))))+(IF(Q109="",0,INDEX('Appendix 3 Rules'!$F$2:$F$18,MATCH(F109,'Appendix 3 Rules'!$A$2:$A$17))))+(IF(S109="",0,INDEX('Appendix 3 Rules'!$G$2:$G$18,MATCH(F109,'Appendix 3 Rules'!$A$2:$A$17))))+(IF(U109="",0,INDEX('Appendix 3 Rules'!$H$2:$H$18,MATCH(F109,'Appendix 3 Rules'!$A$2:$A$17))))+(IF(W109="",0,INDEX('Appendix 3 Rules'!$I$2:$I$18,MATCH(F109,'Appendix 3 Rules'!$A$2:$A$17))))+(IF(Y109="",0,INDEX('Appendix 3 Rules'!$J$2:$J$18,MATCH(F109,'Appendix 3 Rules'!$A$2:$A$17))))+(IF(AA109="",0,INDEX('Appendix 3 Rules'!$K$2:$K$18,MATCH(F109,'Appendix 3 Rules'!$A$2:$A$17))))+(IF(AC109="",0,INDEX('Appendix 3 Rules'!$L$2:$L$18,MATCH(F109,'Appendix 3 Rules'!$A$2:$A$17))))+(IF(AE109="",0,INDEX('Appendix 3 Rules'!$M$2:$M$18,MATCH(F109,'Appendix 3 Rules'!$A$2:$A$17))))+(IF(AG109="",0,INDEX('Appendix 3 Rules'!$N$2:$N$18,MATCH(F109,'Appendix 3 Rules'!$A$2:$A$17))))+(IF(F109="gc1",VLOOKUP(F109,'Appendix 3 Rules'!A$34:$O100,15)))+(IF(F109="gc2",VLOOKUP(F109,'Appendix 3 Rules'!A$34:$O100,15)))+(IF(F109="gc3",VLOOKUP(F109,'Appendix 3 Rules'!A$34:$O100,15)))+(IF(F109="gr1",VLOOKUP(F109,'Appendix 3 Rules'!A$34:$O100,15)))+(IF(F109="gr2",VLOOKUP(F109,'Appendix 3 Rules'!A$34:$O100,15)))+(IF(F109="gr3",VLOOKUP(F109,'Appendix 3 Rules'!A$34:$O100,15)))+(IF(F109="h1",VLOOKUP(F109,'Appendix 3 Rules'!A$34:$O100,15)))+(IF(F109="h2",VLOOKUP(F109,'Appendix 3 Rules'!A$34:$O100,15)))+(IF(F109="h3",VLOOKUP(F109,'Appendix 3 Rules'!A$34:$O100,15)))+(IF(F109="i1",VLOOKUP(F109,'Appendix 3 Rules'!A$34:$O100,15)))+(IF(F109="i2",VLOOKUP(F109,'Appendix 3 Rules'!A$34:$O100,15)))+(IF(F109="j1",VLOOKUP(F109,'Appendix 3 Rules'!A$34:$O100,15)))+(IF(F109="j2",VLOOKUP(F109,'Appendix 3 Rules'!A$34:$O100,15)))+(IF(F109="k",VLOOKUP(F109,'Appendix 3 Rules'!A$34:$O100,15)))+(IF(F109="l1",VLOOKUP(F109,'Appendix 3 Rules'!A$34:$O100,15)))+(IF(F109="l2",VLOOKUP(F109,'Appendix 3 Rules'!A$34:$O100,15)))+(IF(F109="m1",VLOOKUP(F109,'Appendix 3 Rules'!A$34:$O100,15)))+(IF(F109="m2",VLOOKUP(F109,'Appendix 3 Rules'!A$34:$O100,15)))+(IF(F109="m3",VLOOKUP(F109,'Appendix 3 Rules'!A$34:$O100,15)))+(IF(F109="n",VLOOKUP(F109,'Appendix 3 Rules'!A$34:$O100,15)))+(IF(F109="o",VLOOKUP(F109,'Appendix 3 Rules'!A$34:$O100,15)))+(IF(F109="p",VLOOKUP(F109,'Appendix 3 Rules'!A$34:$O100,15)))+(IF(F109="q",VLOOKUP(F109,'Appendix 3 Rules'!A$34:$O100,15)))+(IF(F109="r",VLOOKUP(F109,'Appendix 3 Rules'!A$34:$O100,15)))+(IF(F109="s",VLOOKUP(F109,'Appendix 3 Rules'!A$34:$O100,15)))+(IF(F109="t",VLOOKUP(F109,'Appendix 3 Rules'!A$34:$O100,15)))+(IF(F109="u",VLOOKUP(F109,'Appendix 3 Rules'!A$34:$O100,15))))))</f>
        <v/>
      </c>
      <c r="I109" s="12"/>
      <c r="J109" s="13"/>
      <c r="K109" s="12"/>
      <c r="L109" s="13"/>
      <c r="M109" s="12"/>
      <c r="N109" s="13"/>
      <c r="O109" s="12"/>
      <c r="P109" s="13"/>
      <c r="Q109" s="12"/>
      <c r="R109" s="13"/>
      <c r="S109" s="12"/>
      <c r="T109" s="13"/>
      <c r="U109" s="12"/>
      <c r="V109" s="13"/>
      <c r="W109" s="12"/>
      <c r="X109" s="13"/>
      <c r="Y109" s="12"/>
      <c r="Z109" s="13"/>
      <c r="AA109" s="12"/>
      <c r="AB109" s="13"/>
      <c r="AC109" s="8"/>
      <c r="AD109" s="13"/>
      <c r="AE109" s="8"/>
      <c r="AF109" s="13"/>
      <c r="AG109" s="8"/>
      <c r="AH109" s="13"/>
      <c r="AI109" s="60"/>
      <c r="AK109" s="13" t="str">
        <f>IF(AND(F109&lt;&gt;"f",M109&lt;&gt;""),VLOOKUP(F109,'Appendix 3 Rules'!$A$1:$O$34,4,FALSE),"")</f>
        <v/>
      </c>
      <c r="AL109" s="13" t="str">
        <f>IF(Q109="","",VLOOKUP(F109,'Appendix 3 Rules'!$A$1:$N$34,6,FALSE))</f>
        <v/>
      </c>
      <c r="AM109" s="13" t="str">
        <f>IF(AND(F109="f",U109&lt;&gt;""),VLOOKUP(F109,'Appendix 3 Rules'!$A$1:$N$34,8,FALSE),"")</f>
        <v/>
      </c>
    </row>
    <row r="110" spans="1:39" ht="18" customHeight="1" x14ac:dyDescent="0.2">
      <c r="B110" s="78"/>
      <c r="C110" s="9"/>
      <c r="D110" s="10"/>
      <c r="E110" s="9"/>
      <c r="F110" s="8"/>
      <c r="G110" s="20" t="str">
        <f>IF(F110="","",SUMPRODUCT(IF(I110="",0,INDEX('Appendix 3 Rules'!$B$2:$B$18,MATCH(F110,'Appendix 3 Rules'!$A$2:$A$17))))+(IF(K110="",0,INDEX('Appendix 3 Rules'!$C$2:$C$18,MATCH(F110,'Appendix 3 Rules'!$A$2:$A$17))))+(IF(M110="",0,INDEX('Appendix 3 Rules'!$D$2:$D$18,MATCH(F110,'Appendix 3 Rules'!$A$2:$A$17))))+(IF(O110="",0,INDEX('Appendix 3 Rules'!$E$2:$E$18,MATCH(F110,'Appendix 3 Rules'!$A$2:$A$17))))+(IF(Q110="",0,INDEX('Appendix 3 Rules'!$F$2:$F$18,MATCH(F110,'Appendix 3 Rules'!$A$2:$A$17))))+(IF(S110="",0,INDEX('Appendix 3 Rules'!$G$2:$G$18,MATCH(F110,'Appendix 3 Rules'!$A$2:$A$17))))+(IF(U110="",0,INDEX('Appendix 3 Rules'!$H$2:$H$18,MATCH(F110,'Appendix 3 Rules'!$A$2:$A$17))))+(IF(W110="",0,INDEX('Appendix 3 Rules'!$I$2:$I$18,MATCH(F110,'Appendix 3 Rules'!$A$2:$A$17))))+(IF(Y110="",0,INDEX('Appendix 3 Rules'!$J$2:$J$18,MATCH(F110,'Appendix 3 Rules'!$A$2:$A$17))))+(IF(AA110="",0,INDEX('Appendix 3 Rules'!$K$2:$K$18,MATCH(F110,'Appendix 3 Rules'!$A$2:$A$17))))+(IF(AC110="",0,INDEX('Appendix 3 Rules'!$L$2:$L$18,MATCH(F110,'Appendix 3 Rules'!$A$2:$A$17))))+(IF(AE110="",0,INDEX('Appendix 3 Rules'!$M$2:$M$18,MATCH(F110,'Appendix 3 Rules'!$A$2:$A$17))))+(IF(AG110="",0,INDEX('Appendix 3 Rules'!$N$2:$N$18,MATCH(F110,'Appendix 3 Rules'!$A$2:$A$17))))+(IF(F110="gc1",VLOOKUP(F110,'Appendix 3 Rules'!A$34:$O101,15)))+(IF(F110="gc2",VLOOKUP(F110,'Appendix 3 Rules'!A$34:$O101,15)))+(IF(F110="gc3",VLOOKUP(F110,'Appendix 3 Rules'!A$34:$O101,15)))+(IF(F110="gr1",VLOOKUP(F110,'Appendix 3 Rules'!A$34:$O101,15)))+(IF(F110="gr2",VLOOKUP(F110,'Appendix 3 Rules'!A$34:$O101,15)))+(IF(F110="gr3",VLOOKUP(F110,'Appendix 3 Rules'!A$34:$O101,15)))+(IF(F110="h1",VLOOKUP(F110,'Appendix 3 Rules'!A$34:$O101,15)))+(IF(F110="h2",VLOOKUP(F110,'Appendix 3 Rules'!A$34:$O101,15)))+(IF(F110="h3",VLOOKUP(F110,'Appendix 3 Rules'!A$34:$O101,15)))+(IF(F110="i1",VLOOKUP(F110,'Appendix 3 Rules'!A$34:$O101,15)))+(IF(F110="i2",VLOOKUP(F110,'Appendix 3 Rules'!A$34:$O101,15)))+(IF(F110="j1",VLOOKUP(F110,'Appendix 3 Rules'!A$34:$O101,15)))+(IF(F110="j2",VLOOKUP(F110,'Appendix 3 Rules'!A$34:$O101,15)))+(IF(F110="k",VLOOKUP(F110,'Appendix 3 Rules'!A$34:$O101,15)))+(IF(F110="l1",VLOOKUP(F110,'Appendix 3 Rules'!A$34:$O101,15)))+(IF(F110="l2",VLOOKUP(F110,'Appendix 3 Rules'!A$34:$O101,15)))+(IF(F110="m1",VLOOKUP(F110,'Appendix 3 Rules'!A$34:$O101,15)))+(IF(F110="m2",VLOOKUP(F110,'Appendix 3 Rules'!A$34:$O101,15)))+(IF(F110="m3",VLOOKUP(F110,'Appendix 3 Rules'!A$34:$O101,15)))+(IF(F110="n",VLOOKUP(F110,'Appendix 3 Rules'!A$34:$O101,15)))+(IF(F110="o",VLOOKUP(F110,'Appendix 3 Rules'!A$34:$O101,15)))+(IF(F110="p",VLOOKUP(F110,'Appendix 3 Rules'!A$34:$O101,15)))+(IF(F110="q",VLOOKUP(F110,'Appendix 3 Rules'!A$34:$O101,15)))+(IF(F110="r",VLOOKUP(F110,'Appendix 3 Rules'!A$34:$O101,15)))+(IF(F110="s",VLOOKUP(F110,'Appendix 3 Rules'!A$34:$O101,15)))+(IF(F110="t",VLOOKUP(F110,'Appendix 3 Rules'!A$34:$O101,15)))+(IF(F110="u",VLOOKUP(F110,'Appendix 3 Rules'!A$34:$O101,15))))</f>
        <v/>
      </c>
      <c r="H110" s="80" t="str">
        <f>IF(F110="","",IF(OR(F110="d",F110="e",F110="gc1",F110="gc2",F110="gc3",F110="gr1",F110="gr2",F110="gr3",F110="h1",F110="h2",F110="h3",F110="i1",F110="i2",F110="j1",F110="j2",F110="k",F110="l1",F110="l2",F110="m1",F110="m2",F110="m3",F110="n",F110="o",F110="p",F110="q",F110="r",F110="s",F110="t",F110="u",F110="f"),MIN(G110,VLOOKUP(F110,'Appx 3 (Mass) Rules'!$A$1:$D$150,4,0)),MIN(G110,VLOOKUP(F110,'Appx 3 (Mass) Rules'!$A$1:$D$150,4,0),SUMPRODUCT(IF(I110="",0,INDEX('Appendix 3 Rules'!$B$2:$B$18,MATCH(F110,'Appendix 3 Rules'!$A$2:$A$17))))+(IF(K110="",0,INDEX('Appendix 3 Rules'!$C$2:$C$18,MATCH(F110,'Appendix 3 Rules'!$A$2:$A$17))))+(IF(M110="",0,INDEX('Appendix 3 Rules'!$D$2:$D$18,MATCH(F110,'Appendix 3 Rules'!$A$2:$A$17))))+(IF(O110="",0,INDEX('Appendix 3 Rules'!$E$2:$E$18,MATCH(F110,'Appendix 3 Rules'!$A$2:$A$17))))+(IF(Q110="",0,INDEX('Appendix 3 Rules'!$F$2:$F$18,MATCH(F110,'Appendix 3 Rules'!$A$2:$A$17))))+(IF(S110="",0,INDEX('Appendix 3 Rules'!$G$2:$G$18,MATCH(F110,'Appendix 3 Rules'!$A$2:$A$17))))+(IF(U110="",0,INDEX('Appendix 3 Rules'!$H$2:$H$18,MATCH(F110,'Appendix 3 Rules'!$A$2:$A$17))))+(IF(W110="",0,INDEX('Appendix 3 Rules'!$I$2:$I$18,MATCH(F110,'Appendix 3 Rules'!$A$2:$A$17))))+(IF(Y110="",0,INDEX('Appendix 3 Rules'!$J$2:$J$18,MATCH(F110,'Appendix 3 Rules'!$A$2:$A$17))))+(IF(AA110="",0,INDEX('Appendix 3 Rules'!$K$2:$K$18,MATCH(F110,'Appendix 3 Rules'!$A$2:$A$17))))+(IF(AC110="",0,INDEX('Appendix 3 Rules'!$L$2:$L$18,MATCH(F110,'Appendix 3 Rules'!$A$2:$A$17))))+(IF(AE110="",0,INDEX('Appendix 3 Rules'!$M$2:$M$18,MATCH(F110,'Appendix 3 Rules'!$A$2:$A$17))))+(IF(AG110="",0,INDEX('Appendix 3 Rules'!$N$2:$N$18,MATCH(F110,'Appendix 3 Rules'!$A$2:$A$17))))+(IF(F110="gc1",VLOOKUP(F110,'Appendix 3 Rules'!A$34:$O101,15)))+(IF(F110="gc2",VLOOKUP(F110,'Appendix 3 Rules'!A$34:$O101,15)))+(IF(F110="gc3",VLOOKUP(F110,'Appendix 3 Rules'!A$34:$O101,15)))+(IF(F110="gr1",VLOOKUP(F110,'Appendix 3 Rules'!A$34:$O101,15)))+(IF(F110="gr2",VLOOKUP(F110,'Appendix 3 Rules'!A$34:$O101,15)))+(IF(F110="gr3",VLOOKUP(F110,'Appendix 3 Rules'!A$34:$O101,15)))+(IF(F110="h1",VLOOKUP(F110,'Appendix 3 Rules'!A$34:$O101,15)))+(IF(F110="h2",VLOOKUP(F110,'Appendix 3 Rules'!A$34:$O101,15)))+(IF(F110="h3",VLOOKUP(F110,'Appendix 3 Rules'!A$34:$O101,15)))+(IF(F110="i1",VLOOKUP(F110,'Appendix 3 Rules'!A$34:$O101,15)))+(IF(F110="i2",VLOOKUP(F110,'Appendix 3 Rules'!A$34:$O101,15)))+(IF(F110="j1",VLOOKUP(F110,'Appendix 3 Rules'!A$34:$O101,15)))+(IF(F110="j2",VLOOKUP(F110,'Appendix 3 Rules'!A$34:$O101,15)))+(IF(F110="k",VLOOKUP(F110,'Appendix 3 Rules'!A$34:$O101,15)))+(IF(F110="l1",VLOOKUP(F110,'Appendix 3 Rules'!A$34:$O101,15)))+(IF(F110="l2",VLOOKUP(F110,'Appendix 3 Rules'!A$34:$O101,15)))+(IF(F110="m1",VLOOKUP(F110,'Appendix 3 Rules'!A$34:$O101,15)))+(IF(F110="m2",VLOOKUP(F110,'Appendix 3 Rules'!A$34:$O101,15)))+(IF(F110="m3",VLOOKUP(F110,'Appendix 3 Rules'!A$34:$O101,15)))+(IF(F110="n",VLOOKUP(F110,'Appendix 3 Rules'!A$34:$O101,15)))+(IF(F110="o",VLOOKUP(F110,'Appendix 3 Rules'!A$34:$O101,15)))+(IF(F110="p",VLOOKUP(F110,'Appendix 3 Rules'!A$34:$O101,15)))+(IF(F110="q",VLOOKUP(F110,'Appendix 3 Rules'!A$34:$O101,15)))+(IF(F110="r",VLOOKUP(F110,'Appendix 3 Rules'!A$34:$O101,15)))+(IF(F110="s",VLOOKUP(F110,'Appendix 3 Rules'!A$34:$O101,15)))+(IF(F110="t",VLOOKUP(F110,'Appendix 3 Rules'!A$34:$O101,15)))+(IF(F110="u",VLOOKUP(F110,'Appendix 3 Rules'!A$34:$O101,15))))))</f>
        <v/>
      </c>
      <c r="I110" s="11"/>
      <c r="J110" s="14"/>
      <c r="K110" s="11"/>
      <c r="L110" s="14"/>
      <c r="M110" s="11"/>
      <c r="N110" s="14"/>
      <c r="O110" s="11"/>
      <c r="P110" s="14"/>
      <c r="Q110" s="11"/>
      <c r="R110" s="14"/>
      <c r="S110" s="76"/>
      <c r="T110" s="14"/>
      <c r="U110" s="11"/>
      <c r="V110" s="14"/>
      <c r="W110" s="11"/>
      <c r="X110" s="14"/>
      <c r="Y110" s="77"/>
      <c r="Z110" s="14"/>
      <c r="AA110" s="77"/>
      <c r="AB110" s="14"/>
      <c r="AC110" s="8"/>
      <c r="AD110" s="13"/>
      <c r="AE110" s="8"/>
      <c r="AF110" s="13"/>
      <c r="AG110" s="8"/>
      <c r="AH110" s="13"/>
      <c r="AI110" s="60"/>
      <c r="AK110" s="13" t="str">
        <f>IF(AND(F110&lt;&gt;"f",M110&lt;&gt;""),VLOOKUP(F110,'Appendix 3 Rules'!$A$1:$O$34,4,FALSE),"")</f>
        <v/>
      </c>
      <c r="AL110" s="13" t="str">
        <f>IF(Q110="","",VLOOKUP(F110,'Appendix 3 Rules'!$A$1:$N$34,6,FALSE))</f>
        <v/>
      </c>
      <c r="AM110" s="13" t="str">
        <f>IF(AND(F110="f",U110&lt;&gt;""),VLOOKUP(F110,'Appendix 3 Rules'!$A$1:$N$34,8,FALSE),"")</f>
        <v/>
      </c>
    </row>
    <row r="111" spans="1:39" ht="18" customHeight="1" x14ac:dyDescent="0.2">
      <c r="B111" s="78"/>
      <c r="C111" s="9"/>
      <c r="D111" s="10"/>
      <c r="E111" s="9"/>
      <c r="F111" s="8"/>
      <c r="G111" s="20" t="str">
        <f>IF(F111="","",SUMPRODUCT(IF(I111="",0,INDEX('Appendix 3 Rules'!$B$2:$B$18,MATCH(F111,'Appendix 3 Rules'!$A$2:$A$17))))+(IF(K111="",0,INDEX('Appendix 3 Rules'!$C$2:$C$18,MATCH(F111,'Appendix 3 Rules'!$A$2:$A$17))))+(IF(M111="",0,INDEX('Appendix 3 Rules'!$D$2:$D$18,MATCH(F111,'Appendix 3 Rules'!$A$2:$A$17))))+(IF(O111="",0,INDEX('Appendix 3 Rules'!$E$2:$E$18,MATCH(F111,'Appendix 3 Rules'!$A$2:$A$17))))+(IF(Q111="",0,INDEX('Appendix 3 Rules'!$F$2:$F$18,MATCH(F111,'Appendix 3 Rules'!$A$2:$A$17))))+(IF(S111="",0,INDEX('Appendix 3 Rules'!$G$2:$G$18,MATCH(F111,'Appendix 3 Rules'!$A$2:$A$17))))+(IF(U111="",0,INDEX('Appendix 3 Rules'!$H$2:$H$18,MATCH(F111,'Appendix 3 Rules'!$A$2:$A$17))))+(IF(W111="",0,INDEX('Appendix 3 Rules'!$I$2:$I$18,MATCH(F111,'Appendix 3 Rules'!$A$2:$A$17))))+(IF(Y111="",0,INDEX('Appendix 3 Rules'!$J$2:$J$18,MATCH(F111,'Appendix 3 Rules'!$A$2:$A$17))))+(IF(AA111="",0,INDEX('Appendix 3 Rules'!$K$2:$K$18,MATCH(F111,'Appendix 3 Rules'!$A$2:$A$17))))+(IF(AC111="",0,INDEX('Appendix 3 Rules'!$L$2:$L$18,MATCH(F111,'Appendix 3 Rules'!$A$2:$A$17))))+(IF(AE111="",0,INDEX('Appendix 3 Rules'!$M$2:$M$18,MATCH(F111,'Appendix 3 Rules'!$A$2:$A$17))))+(IF(AG111="",0,INDEX('Appendix 3 Rules'!$N$2:$N$18,MATCH(F111,'Appendix 3 Rules'!$A$2:$A$17))))+(IF(F111="gc1",VLOOKUP(F111,'Appendix 3 Rules'!A$34:$O102,15)))+(IF(F111="gc2",VLOOKUP(F111,'Appendix 3 Rules'!A$34:$O102,15)))+(IF(F111="gc3",VLOOKUP(F111,'Appendix 3 Rules'!A$34:$O102,15)))+(IF(F111="gr1",VLOOKUP(F111,'Appendix 3 Rules'!A$34:$O102,15)))+(IF(F111="gr2",VLOOKUP(F111,'Appendix 3 Rules'!A$34:$O102,15)))+(IF(F111="gr3",VLOOKUP(F111,'Appendix 3 Rules'!A$34:$O102,15)))+(IF(F111="h1",VLOOKUP(F111,'Appendix 3 Rules'!A$34:$O102,15)))+(IF(F111="h2",VLOOKUP(F111,'Appendix 3 Rules'!A$34:$O102,15)))+(IF(F111="h3",VLOOKUP(F111,'Appendix 3 Rules'!A$34:$O102,15)))+(IF(F111="i1",VLOOKUP(F111,'Appendix 3 Rules'!A$34:$O102,15)))+(IF(F111="i2",VLOOKUP(F111,'Appendix 3 Rules'!A$34:$O102,15)))+(IF(F111="j1",VLOOKUP(F111,'Appendix 3 Rules'!A$34:$O102,15)))+(IF(F111="j2",VLOOKUP(F111,'Appendix 3 Rules'!A$34:$O102,15)))+(IF(F111="k",VLOOKUP(F111,'Appendix 3 Rules'!A$34:$O102,15)))+(IF(F111="l1",VLOOKUP(F111,'Appendix 3 Rules'!A$34:$O102,15)))+(IF(F111="l2",VLOOKUP(F111,'Appendix 3 Rules'!A$34:$O102,15)))+(IF(F111="m1",VLOOKUP(F111,'Appendix 3 Rules'!A$34:$O102,15)))+(IF(F111="m2",VLOOKUP(F111,'Appendix 3 Rules'!A$34:$O102,15)))+(IF(F111="m3",VLOOKUP(F111,'Appendix 3 Rules'!A$34:$O102,15)))+(IF(F111="n",VLOOKUP(F111,'Appendix 3 Rules'!A$34:$O102,15)))+(IF(F111="o",VLOOKUP(F111,'Appendix 3 Rules'!A$34:$O102,15)))+(IF(F111="p",VLOOKUP(F111,'Appendix 3 Rules'!A$34:$O102,15)))+(IF(F111="q",VLOOKUP(F111,'Appendix 3 Rules'!A$34:$O102,15)))+(IF(F111="r",VLOOKUP(F111,'Appendix 3 Rules'!A$34:$O102,15)))+(IF(F111="s",VLOOKUP(F111,'Appendix 3 Rules'!A$34:$O102,15)))+(IF(F111="t",VLOOKUP(F111,'Appendix 3 Rules'!A$34:$O102,15)))+(IF(F111="u",VLOOKUP(F111,'Appendix 3 Rules'!A$34:$O102,15))))</f>
        <v/>
      </c>
      <c r="H111" s="80" t="str">
        <f>IF(F111="","",IF(OR(F111="d",F111="e",F111="gc1",F111="gc2",F111="gc3",F111="gr1",F111="gr2",F111="gr3",F111="h1",F111="h2",F111="h3",F111="i1",F111="i2",F111="j1",F111="j2",F111="k",F111="l1",F111="l2",F111="m1",F111="m2",F111="m3",F111="n",F111="o",F111="p",F111="q",F111="r",F111="s",F111="t",F111="u",F111="f"),MIN(G111,VLOOKUP(F111,'Appx 3 (Mass) Rules'!$A$1:$D$150,4,0)),MIN(G111,VLOOKUP(F111,'Appx 3 (Mass) Rules'!$A$1:$D$150,4,0),SUMPRODUCT(IF(I111="",0,INDEX('Appendix 3 Rules'!$B$2:$B$18,MATCH(F111,'Appendix 3 Rules'!$A$2:$A$17))))+(IF(K111="",0,INDEX('Appendix 3 Rules'!$C$2:$C$18,MATCH(F111,'Appendix 3 Rules'!$A$2:$A$17))))+(IF(M111="",0,INDEX('Appendix 3 Rules'!$D$2:$D$18,MATCH(F111,'Appendix 3 Rules'!$A$2:$A$17))))+(IF(O111="",0,INDEX('Appendix 3 Rules'!$E$2:$E$18,MATCH(F111,'Appendix 3 Rules'!$A$2:$A$17))))+(IF(Q111="",0,INDEX('Appendix 3 Rules'!$F$2:$F$18,MATCH(F111,'Appendix 3 Rules'!$A$2:$A$17))))+(IF(S111="",0,INDEX('Appendix 3 Rules'!$G$2:$G$18,MATCH(F111,'Appendix 3 Rules'!$A$2:$A$17))))+(IF(U111="",0,INDEX('Appendix 3 Rules'!$H$2:$H$18,MATCH(F111,'Appendix 3 Rules'!$A$2:$A$17))))+(IF(W111="",0,INDEX('Appendix 3 Rules'!$I$2:$I$18,MATCH(F111,'Appendix 3 Rules'!$A$2:$A$17))))+(IF(Y111="",0,INDEX('Appendix 3 Rules'!$J$2:$J$18,MATCH(F111,'Appendix 3 Rules'!$A$2:$A$17))))+(IF(AA111="",0,INDEX('Appendix 3 Rules'!$K$2:$K$18,MATCH(F111,'Appendix 3 Rules'!$A$2:$A$17))))+(IF(AC111="",0,INDEX('Appendix 3 Rules'!$L$2:$L$18,MATCH(F111,'Appendix 3 Rules'!$A$2:$A$17))))+(IF(AE111="",0,INDEX('Appendix 3 Rules'!$M$2:$M$18,MATCH(F111,'Appendix 3 Rules'!$A$2:$A$17))))+(IF(AG111="",0,INDEX('Appendix 3 Rules'!$N$2:$N$18,MATCH(F111,'Appendix 3 Rules'!$A$2:$A$17))))+(IF(F111="gc1",VLOOKUP(F111,'Appendix 3 Rules'!A$34:$O102,15)))+(IF(F111="gc2",VLOOKUP(F111,'Appendix 3 Rules'!A$34:$O102,15)))+(IF(F111="gc3",VLOOKUP(F111,'Appendix 3 Rules'!A$34:$O102,15)))+(IF(F111="gr1",VLOOKUP(F111,'Appendix 3 Rules'!A$34:$O102,15)))+(IF(F111="gr2",VLOOKUP(F111,'Appendix 3 Rules'!A$34:$O102,15)))+(IF(F111="gr3",VLOOKUP(F111,'Appendix 3 Rules'!A$34:$O102,15)))+(IF(F111="h1",VLOOKUP(F111,'Appendix 3 Rules'!A$34:$O102,15)))+(IF(F111="h2",VLOOKUP(F111,'Appendix 3 Rules'!A$34:$O102,15)))+(IF(F111="h3",VLOOKUP(F111,'Appendix 3 Rules'!A$34:$O102,15)))+(IF(F111="i1",VLOOKUP(F111,'Appendix 3 Rules'!A$34:$O102,15)))+(IF(F111="i2",VLOOKUP(F111,'Appendix 3 Rules'!A$34:$O102,15)))+(IF(F111="j1",VLOOKUP(F111,'Appendix 3 Rules'!A$34:$O102,15)))+(IF(F111="j2",VLOOKUP(F111,'Appendix 3 Rules'!A$34:$O102,15)))+(IF(F111="k",VLOOKUP(F111,'Appendix 3 Rules'!A$34:$O102,15)))+(IF(F111="l1",VLOOKUP(F111,'Appendix 3 Rules'!A$34:$O102,15)))+(IF(F111="l2",VLOOKUP(F111,'Appendix 3 Rules'!A$34:$O102,15)))+(IF(F111="m1",VLOOKUP(F111,'Appendix 3 Rules'!A$34:$O102,15)))+(IF(F111="m2",VLOOKUP(F111,'Appendix 3 Rules'!A$34:$O102,15)))+(IF(F111="m3",VLOOKUP(F111,'Appendix 3 Rules'!A$34:$O102,15)))+(IF(F111="n",VLOOKUP(F111,'Appendix 3 Rules'!A$34:$O102,15)))+(IF(F111="o",VLOOKUP(F111,'Appendix 3 Rules'!A$34:$O102,15)))+(IF(F111="p",VLOOKUP(F111,'Appendix 3 Rules'!A$34:$O102,15)))+(IF(F111="q",VLOOKUP(F111,'Appendix 3 Rules'!A$34:$O102,15)))+(IF(F111="r",VLOOKUP(F111,'Appendix 3 Rules'!A$34:$O102,15)))+(IF(F111="s",VLOOKUP(F111,'Appendix 3 Rules'!A$34:$O102,15)))+(IF(F111="t",VLOOKUP(F111,'Appendix 3 Rules'!A$34:$O102,15)))+(IF(F111="u",VLOOKUP(F111,'Appendix 3 Rules'!A$34:$O102,15))))))</f>
        <v/>
      </c>
      <c r="I111" s="12"/>
      <c r="J111" s="13"/>
      <c r="K111" s="12"/>
      <c r="L111" s="13"/>
      <c r="M111" s="12"/>
      <c r="N111" s="13"/>
      <c r="O111" s="12"/>
      <c r="P111" s="13"/>
      <c r="Q111" s="12"/>
      <c r="R111" s="13"/>
      <c r="S111" s="12"/>
      <c r="T111" s="13"/>
      <c r="U111" s="12"/>
      <c r="V111" s="13"/>
      <c r="W111" s="12"/>
      <c r="X111" s="13"/>
      <c r="Y111" s="12"/>
      <c r="Z111" s="13"/>
      <c r="AA111" s="12"/>
      <c r="AB111" s="13"/>
      <c r="AC111" s="8"/>
      <c r="AD111" s="13"/>
      <c r="AE111" s="8"/>
      <c r="AF111" s="13"/>
      <c r="AG111" s="8"/>
      <c r="AH111" s="13"/>
      <c r="AI111" s="60"/>
      <c r="AK111" s="13" t="str">
        <f>IF(AND(F111&lt;&gt;"f",M111&lt;&gt;""),VLOOKUP(F111,'Appendix 3 Rules'!$A$1:$O$34,4,FALSE),"")</f>
        <v/>
      </c>
      <c r="AL111" s="13" t="str">
        <f>IF(Q111="","",VLOOKUP(F111,'Appendix 3 Rules'!$A$1:$N$34,6,FALSE))</f>
        <v/>
      </c>
      <c r="AM111" s="13" t="str">
        <f>IF(AND(F111="f",U111&lt;&gt;""),VLOOKUP(F111,'Appendix 3 Rules'!$A$1:$N$34,8,FALSE),"")</f>
        <v/>
      </c>
    </row>
    <row r="112" spans="1:39" ht="18" customHeight="1" x14ac:dyDescent="0.2">
      <c r="B112" s="78"/>
      <c r="C112" s="9"/>
      <c r="D112" s="10"/>
      <c r="E112" s="9"/>
      <c r="F112" s="8"/>
      <c r="G112" s="20" t="str">
        <f>IF(F112="","",SUMPRODUCT(IF(I112="",0,INDEX('Appendix 3 Rules'!$B$2:$B$18,MATCH(F112,'Appendix 3 Rules'!$A$2:$A$17))))+(IF(K112="",0,INDEX('Appendix 3 Rules'!$C$2:$C$18,MATCH(F112,'Appendix 3 Rules'!$A$2:$A$17))))+(IF(M112="",0,INDEX('Appendix 3 Rules'!$D$2:$D$18,MATCH(F112,'Appendix 3 Rules'!$A$2:$A$17))))+(IF(O112="",0,INDEX('Appendix 3 Rules'!$E$2:$E$18,MATCH(F112,'Appendix 3 Rules'!$A$2:$A$17))))+(IF(Q112="",0,INDEX('Appendix 3 Rules'!$F$2:$F$18,MATCH(F112,'Appendix 3 Rules'!$A$2:$A$17))))+(IF(S112="",0,INDEX('Appendix 3 Rules'!$G$2:$G$18,MATCH(F112,'Appendix 3 Rules'!$A$2:$A$17))))+(IF(U112="",0,INDEX('Appendix 3 Rules'!$H$2:$H$18,MATCH(F112,'Appendix 3 Rules'!$A$2:$A$17))))+(IF(W112="",0,INDEX('Appendix 3 Rules'!$I$2:$I$18,MATCH(F112,'Appendix 3 Rules'!$A$2:$A$17))))+(IF(Y112="",0,INDEX('Appendix 3 Rules'!$J$2:$J$18,MATCH(F112,'Appendix 3 Rules'!$A$2:$A$17))))+(IF(AA112="",0,INDEX('Appendix 3 Rules'!$K$2:$K$18,MATCH(F112,'Appendix 3 Rules'!$A$2:$A$17))))+(IF(AC112="",0,INDEX('Appendix 3 Rules'!$L$2:$L$18,MATCH(F112,'Appendix 3 Rules'!$A$2:$A$17))))+(IF(AE112="",0,INDEX('Appendix 3 Rules'!$M$2:$M$18,MATCH(F112,'Appendix 3 Rules'!$A$2:$A$17))))+(IF(AG112="",0,INDEX('Appendix 3 Rules'!$N$2:$N$18,MATCH(F112,'Appendix 3 Rules'!$A$2:$A$17))))+(IF(F112="gc1",VLOOKUP(F112,'Appendix 3 Rules'!A$34:$O103,15)))+(IF(F112="gc2",VLOOKUP(F112,'Appendix 3 Rules'!A$34:$O103,15)))+(IF(F112="gc3",VLOOKUP(F112,'Appendix 3 Rules'!A$34:$O103,15)))+(IF(F112="gr1",VLOOKUP(F112,'Appendix 3 Rules'!A$34:$O103,15)))+(IF(F112="gr2",VLOOKUP(F112,'Appendix 3 Rules'!A$34:$O103,15)))+(IF(F112="gr3",VLOOKUP(F112,'Appendix 3 Rules'!A$34:$O103,15)))+(IF(F112="h1",VLOOKUP(F112,'Appendix 3 Rules'!A$34:$O103,15)))+(IF(F112="h2",VLOOKUP(F112,'Appendix 3 Rules'!A$34:$O103,15)))+(IF(F112="h3",VLOOKUP(F112,'Appendix 3 Rules'!A$34:$O103,15)))+(IF(F112="i1",VLOOKUP(F112,'Appendix 3 Rules'!A$34:$O103,15)))+(IF(F112="i2",VLOOKUP(F112,'Appendix 3 Rules'!A$34:$O103,15)))+(IF(F112="j1",VLOOKUP(F112,'Appendix 3 Rules'!A$34:$O103,15)))+(IF(F112="j2",VLOOKUP(F112,'Appendix 3 Rules'!A$34:$O103,15)))+(IF(F112="k",VLOOKUP(F112,'Appendix 3 Rules'!A$34:$O103,15)))+(IF(F112="l1",VLOOKUP(F112,'Appendix 3 Rules'!A$34:$O103,15)))+(IF(F112="l2",VLOOKUP(F112,'Appendix 3 Rules'!A$34:$O103,15)))+(IF(F112="m1",VLOOKUP(F112,'Appendix 3 Rules'!A$34:$O103,15)))+(IF(F112="m2",VLOOKUP(F112,'Appendix 3 Rules'!A$34:$O103,15)))+(IF(F112="m3",VLOOKUP(F112,'Appendix 3 Rules'!A$34:$O103,15)))+(IF(F112="n",VLOOKUP(F112,'Appendix 3 Rules'!A$34:$O103,15)))+(IF(F112="o",VLOOKUP(F112,'Appendix 3 Rules'!A$34:$O103,15)))+(IF(F112="p",VLOOKUP(F112,'Appendix 3 Rules'!A$34:$O103,15)))+(IF(F112="q",VLOOKUP(F112,'Appendix 3 Rules'!A$34:$O103,15)))+(IF(F112="r",VLOOKUP(F112,'Appendix 3 Rules'!A$34:$O103,15)))+(IF(F112="s",VLOOKUP(F112,'Appendix 3 Rules'!A$34:$O103,15)))+(IF(F112="t",VLOOKUP(F112,'Appendix 3 Rules'!A$34:$O103,15)))+(IF(F112="u",VLOOKUP(F112,'Appendix 3 Rules'!A$34:$O103,15))))</f>
        <v/>
      </c>
      <c r="H112" s="80" t="str">
        <f>IF(F112="","",IF(OR(F112="d",F112="e",F112="gc1",F112="gc2",F112="gc3",F112="gr1",F112="gr2",F112="gr3",F112="h1",F112="h2",F112="h3",F112="i1",F112="i2",F112="j1",F112="j2",F112="k",F112="l1",F112="l2",F112="m1",F112="m2",F112="m3",F112="n",F112="o",F112="p",F112="q",F112="r",F112="s",F112="t",F112="u",F112="f"),MIN(G112,VLOOKUP(F112,'Appx 3 (Mass) Rules'!$A$1:$D$150,4,0)),MIN(G112,VLOOKUP(F112,'Appx 3 (Mass) Rules'!$A$1:$D$150,4,0),SUMPRODUCT(IF(I112="",0,INDEX('Appendix 3 Rules'!$B$2:$B$18,MATCH(F112,'Appendix 3 Rules'!$A$2:$A$17))))+(IF(K112="",0,INDEX('Appendix 3 Rules'!$C$2:$C$18,MATCH(F112,'Appendix 3 Rules'!$A$2:$A$17))))+(IF(M112="",0,INDEX('Appendix 3 Rules'!$D$2:$D$18,MATCH(F112,'Appendix 3 Rules'!$A$2:$A$17))))+(IF(O112="",0,INDEX('Appendix 3 Rules'!$E$2:$E$18,MATCH(F112,'Appendix 3 Rules'!$A$2:$A$17))))+(IF(Q112="",0,INDEX('Appendix 3 Rules'!$F$2:$F$18,MATCH(F112,'Appendix 3 Rules'!$A$2:$A$17))))+(IF(S112="",0,INDEX('Appendix 3 Rules'!$G$2:$G$18,MATCH(F112,'Appendix 3 Rules'!$A$2:$A$17))))+(IF(U112="",0,INDEX('Appendix 3 Rules'!$H$2:$H$18,MATCH(F112,'Appendix 3 Rules'!$A$2:$A$17))))+(IF(W112="",0,INDEX('Appendix 3 Rules'!$I$2:$I$18,MATCH(F112,'Appendix 3 Rules'!$A$2:$A$17))))+(IF(Y112="",0,INDEX('Appendix 3 Rules'!$J$2:$J$18,MATCH(F112,'Appendix 3 Rules'!$A$2:$A$17))))+(IF(AA112="",0,INDEX('Appendix 3 Rules'!$K$2:$K$18,MATCH(F112,'Appendix 3 Rules'!$A$2:$A$17))))+(IF(AC112="",0,INDEX('Appendix 3 Rules'!$L$2:$L$18,MATCH(F112,'Appendix 3 Rules'!$A$2:$A$17))))+(IF(AE112="",0,INDEX('Appendix 3 Rules'!$M$2:$M$18,MATCH(F112,'Appendix 3 Rules'!$A$2:$A$17))))+(IF(AG112="",0,INDEX('Appendix 3 Rules'!$N$2:$N$18,MATCH(F112,'Appendix 3 Rules'!$A$2:$A$17))))+(IF(F112="gc1",VLOOKUP(F112,'Appendix 3 Rules'!A$34:$O103,15)))+(IF(F112="gc2",VLOOKUP(F112,'Appendix 3 Rules'!A$34:$O103,15)))+(IF(F112="gc3",VLOOKUP(F112,'Appendix 3 Rules'!A$34:$O103,15)))+(IF(F112="gr1",VLOOKUP(F112,'Appendix 3 Rules'!A$34:$O103,15)))+(IF(F112="gr2",VLOOKUP(F112,'Appendix 3 Rules'!A$34:$O103,15)))+(IF(F112="gr3",VLOOKUP(F112,'Appendix 3 Rules'!A$34:$O103,15)))+(IF(F112="h1",VLOOKUP(F112,'Appendix 3 Rules'!A$34:$O103,15)))+(IF(F112="h2",VLOOKUP(F112,'Appendix 3 Rules'!A$34:$O103,15)))+(IF(F112="h3",VLOOKUP(F112,'Appendix 3 Rules'!A$34:$O103,15)))+(IF(F112="i1",VLOOKUP(F112,'Appendix 3 Rules'!A$34:$O103,15)))+(IF(F112="i2",VLOOKUP(F112,'Appendix 3 Rules'!A$34:$O103,15)))+(IF(F112="j1",VLOOKUP(F112,'Appendix 3 Rules'!A$34:$O103,15)))+(IF(F112="j2",VLOOKUP(F112,'Appendix 3 Rules'!A$34:$O103,15)))+(IF(F112="k",VLOOKUP(F112,'Appendix 3 Rules'!A$34:$O103,15)))+(IF(F112="l1",VLOOKUP(F112,'Appendix 3 Rules'!A$34:$O103,15)))+(IF(F112="l2",VLOOKUP(F112,'Appendix 3 Rules'!A$34:$O103,15)))+(IF(F112="m1",VLOOKUP(F112,'Appendix 3 Rules'!A$34:$O103,15)))+(IF(F112="m2",VLOOKUP(F112,'Appendix 3 Rules'!A$34:$O103,15)))+(IF(F112="m3",VLOOKUP(F112,'Appendix 3 Rules'!A$34:$O103,15)))+(IF(F112="n",VLOOKUP(F112,'Appendix 3 Rules'!A$34:$O103,15)))+(IF(F112="o",VLOOKUP(F112,'Appendix 3 Rules'!A$34:$O103,15)))+(IF(F112="p",VLOOKUP(F112,'Appendix 3 Rules'!A$34:$O103,15)))+(IF(F112="q",VLOOKUP(F112,'Appendix 3 Rules'!A$34:$O103,15)))+(IF(F112="r",VLOOKUP(F112,'Appendix 3 Rules'!A$34:$O103,15)))+(IF(F112="s",VLOOKUP(F112,'Appendix 3 Rules'!A$34:$O103,15)))+(IF(F112="t",VLOOKUP(F112,'Appendix 3 Rules'!A$34:$O103,15)))+(IF(F112="u",VLOOKUP(F112,'Appendix 3 Rules'!A$34:$O103,15))))))</f>
        <v/>
      </c>
      <c r="I112" s="11"/>
      <c r="J112" s="14"/>
      <c r="K112" s="11"/>
      <c r="L112" s="14"/>
      <c r="M112" s="11"/>
      <c r="N112" s="14"/>
      <c r="O112" s="11"/>
      <c r="P112" s="14"/>
      <c r="Q112" s="11"/>
      <c r="R112" s="14"/>
      <c r="S112" s="76"/>
      <c r="T112" s="14"/>
      <c r="U112" s="11"/>
      <c r="V112" s="14"/>
      <c r="W112" s="11"/>
      <c r="X112" s="14"/>
      <c r="Y112" s="77"/>
      <c r="Z112" s="14"/>
      <c r="AA112" s="77"/>
      <c r="AB112" s="14"/>
      <c r="AC112" s="8"/>
      <c r="AD112" s="13"/>
      <c r="AE112" s="8"/>
      <c r="AF112" s="13"/>
      <c r="AG112" s="8"/>
      <c r="AH112" s="13"/>
      <c r="AI112" s="60"/>
      <c r="AK112" s="13" t="str">
        <f>IF(AND(F112&lt;&gt;"f",M112&lt;&gt;""),VLOOKUP(F112,'Appendix 3 Rules'!$A$1:$O$34,4,FALSE),"")</f>
        <v/>
      </c>
      <c r="AL112" s="13" t="str">
        <f>IF(Q112="","",VLOOKUP(F112,'Appendix 3 Rules'!$A$1:$N$34,6,FALSE))</f>
        <v/>
      </c>
      <c r="AM112" s="13" t="str">
        <f>IF(AND(F112="f",U112&lt;&gt;""),VLOOKUP(F112,'Appendix 3 Rules'!$A$1:$N$34,8,FALSE),"")</f>
        <v/>
      </c>
    </row>
    <row r="113" spans="1:39" ht="18" customHeight="1" x14ac:dyDescent="0.2">
      <c r="B113" s="78"/>
      <c r="C113" s="9"/>
      <c r="D113" s="10"/>
      <c r="E113" s="9"/>
      <c r="F113" s="8"/>
      <c r="G113" s="20" t="str">
        <f>IF(F113="","",SUMPRODUCT(IF(I113="",0,INDEX('Appendix 3 Rules'!$B$2:$B$18,MATCH(F113,'Appendix 3 Rules'!$A$2:$A$17))))+(IF(K113="",0,INDEX('Appendix 3 Rules'!$C$2:$C$18,MATCH(F113,'Appendix 3 Rules'!$A$2:$A$17))))+(IF(M113="",0,INDEX('Appendix 3 Rules'!$D$2:$D$18,MATCH(F113,'Appendix 3 Rules'!$A$2:$A$17))))+(IF(O113="",0,INDEX('Appendix 3 Rules'!$E$2:$E$18,MATCH(F113,'Appendix 3 Rules'!$A$2:$A$17))))+(IF(Q113="",0,INDEX('Appendix 3 Rules'!$F$2:$F$18,MATCH(F113,'Appendix 3 Rules'!$A$2:$A$17))))+(IF(S113="",0,INDEX('Appendix 3 Rules'!$G$2:$G$18,MATCH(F113,'Appendix 3 Rules'!$A$2:$A$17))))+(IF(U113="",0,INDEX('Appendix 3 Rules'!$H$2:$H$18,MATCH(F113,'Appendix 3 Rules'!$A$2:$A$17))))+(IF(W113="",0,INDEX('Appendix 3 Rules'!$I$2:$I$18,MATCH(F113,'Appendix 3 Rules'!$A$2:$A$17))))+(IF(Y113="",0,INDEX('Appendix 3 Rules'!$J$2:$J$18,MATCH(F113,'Appendix 3 Rules'!$A$2:$A$17))))+(IF(AA113="",0,INDEX('Appendix 3 Rules'!$K$2:$K$18,MATCH(F113,'Appendix 3 Rules'!$A$2:$A$17))))+(IF(AC113="",0,INDEX('Appendix 3 Rules'!$L$2:$L$18,MATCH(F113,'Appendix 3 Rules'!$A$2:$A$17))))+(IF(AE113="",0,INDEX('Appendix 3 Rules'!$M$2:$M$18,MATCH(F113,'Appendix 3 Rules'!$A$2:$A$17))))+(IF(AG113="",0,INDEX('Appendix 3 Rules'!$N$2:$N$18,MATCH(F113,'Appendix 3 Rules'!$A$2:$A$17))))+(IF(F113="gc1",VLOOKUP(F113,'Appendix 3 Rules'!A$34:$O104,15)))+(IF(F113="gc2",VLOOKUP(F113,'Appendix 3 Rules'!A$34:$O104,15)))+(IF(F113="gc3",VLOOKUP(F113,'Appendix 3 Rules'!A$34:$O104,15)))+(IF(F113="gr1",VLOOKUP(F113,'Appendix 3 Rules'!A$34:$O104,15)))+(IF(F113="gr2",VLOOKUP(F113,'Appendix 3 Rules'!A$34:$O104,15)))+(IF(F113="gr3",VLOOKUP(F113,'Appendix 3 Rules'!A$34:$O104,15)))+(IF(F113="h1",VLOOKUP(F113,'Appendix 3 Rules'!A$34:$O104,15)))+(IF(F113="h2",VLOOKUP(F113,'Appendix 3 Rules'!A$34:$O104,15)))+(IF(F113="h3",VLOOKUP(F113,'Appendix 3 Rules'!A$34:$O104,15)))+(IF(F113="i1",VLOOKUP(F113,'Appendix 3 Rules'!A$34:$O104,15)))+(IF(F113="i2",VLOOKUP(F113,'Appendix 3 Rules'!A$34:$O104,15)))+(IF(F113="j1",VLOOKUP(F113,'Appendix 3 Rules'!A$34:$O104,15)))+(IF(F113="j2",VLOOKUP(F113,'Appendix 3 Rules'!A$34:$O104,15)))+(IF(F113="k",VLOOKUP(F113,'Appendix 3 Rules'!A$34:$O104,15)))+(IF(F113="l1",VLOOKUP(F113,'Appendix 3 Rules'!A$34:$O104,15)))+(IF(F113="l2",VLOOKUP(F113,'Appendix 3 Rules'!A$34:$O104,15)))+(IF(F113="m1",VLOOKUP(F113,'Appendix 3 Rules'!A$34:$O104,15)))+(IF(F113="m2",VLOOKUP(F113,'Appendix 3 Rules'!A$34:$O104,15)))+(IF(F113="m3",VLOOKUP(F113,'Appendix 3 Rules'!A$34:$O104,15)))+(IF(F113="n",VLOOKUP(F113,'Appendix 3 Rules'!A$34:$O104,15)))+(IF(F113="o",VLOOKUP(F113,'Appendix 3 Rules'!A$34:$O104,15)))+(IF(F113="p",VLOOKUP(F113,'Appendix 3 Rules'!A$34:$O104,15)))+(IF(F113="q",VLOOKUP(F113,'Appendix 3 Rules'!A$34:$O104,15)))+(IF(F113="r",VLOOKUP(F113,'Appendix 3 Rules'!A$34:$O104,15)))+(IF(F113="s",VLOOKUP(F113,'Appendix 3 Rules'!A$34:$O104,15)))+(IF(F113="t",VLOOKUP(F113,'Appendix 3 Rules'!A$34:$O104,15)))+(IF(F113="u",VLOOKUP(F113,'Appendix 3 Rules'!A$34:$O104,15))))</f>
        <v/>
      </c>
      <c r="H113" s="80" t="str">
        <f>IF(F113="","",IF(OR(F113="d",F113="e",F113="gc1",F113="gc2",F113="gc3",F113="gr1",F113="gr2",F113="gr3",F113="h1",F113="h2",F113="h3",F113="i1",F113="i2",F113="j1",F113="j2",F113="k",F113="l1",F113="l2",F113="m1",F113="m2",F113="m3",F113="n",F113="o",F113="p",F113="q",F113="r",F113="s",F113="t",F113="u",F113="f"),MIN(G113,VLOOKUP(F113,'Appx 3 (Mass) Rules'!$A$1:$D$150,4,0)),MIN(G113,VLOOKUP(F113,'Appx 3 (Mass) Rules'!$A$1:$D$150,4,0),SUMPRODUCT(IF(I113="",0,INDEX('Appendix 3 Rules'!$B$2:$B$18,MATCH(F113,'Appendix 3 Rules'!$A$2:$A$17))))+(IF(K113="",0,INDEX('Appendix 3 Rules'!$C$2:$C$18,MATCH(F113,'Appendix 3 Rules'!$A$2:$A$17))))+(IF(M113="",0,INDEX('Appendix 3 Rules'!$D$2:$D$18,MATCH(F113,'Appendix 3 Rules'!$A$2:$A$17))))+(IF(O113="",0,INDEX('Appendix 3 Rules'!$E$2:$E$18,MATCH(F113,'Appendix 3 Rules'!$A$2:$A$17))))+(IF(Q113="",0,INDEX('Appendix 3 Rules'!$F$2:$F$18,MATCH(F113,'Appendix 3 Rules'!$A$2:$A$17))))+(IF(S113="",0,INDEX('Appendix 3 Rules'!$G$2:$G$18,MATCH(F113,'Appendix 3 Rules'!$A$2:$A$17))))+(IF(U113="",0,INDEX('Appendix 3 Rules'!$H$2:$H$18,MATCH(F113,'Appendix 3 Rules'!$A$2:$A$17))))+(IF(W113="",0,INDEX('Appendix 3 Rules'!$I$2:$I$18,MATCH(F113,'Appendix 3 Rules'!$A$2:$A$17))))+(IF(Y113="",0,INDEX('Appendix 3 Rules'!$J$2:$J$18,MATCH(F113,'Appendix 3 Rules'!$A$2:$A$17))))+(IF(AA113="",0,INDEX('Appendix 3 Rules'!$K$2:$K$18,MATCH(F113,'Appendix 3 Rules'!$A$2:$A$17))))+(IF(AC113="",0,INDEX('Appendix 3 Rules'!$L$2:$L$18,MATCH(F113,'Appendix 3 Rules'!$A$2:$A$17))))+(IF(AE113="",0,INDEX('Appendix 3 Rules'!$M$2:$M$18,MATCH(F113,'Appendix 3 Rules'!$A$2:$A$17))))+(IF(AG113="",0,INDEX('Appendix 3 Rules'!$N$2:$N$18,MATCH(F113,'Appendix 3 Rules'!$A$2:$A$17))))+(IF(F113="gc1",VLOOKUP(F113,'Appendix 3 Rules'!A$34:$O104,15)))+(IF(F113="gc2",VLOOKUP(F113,'Appendix 3 Rules'!A$34:$O104,15)))+(IF(F113="gc3",VLOOKUP(F113,'Appendix 3 Rules'!A$34:$O104,15)))+(IF(F113="gr1",VLOOKUP(F113,'Appendix 3 Rules'!A$34:$O104,15)))+(IF(F113="gr2",VLOOKUP(F113,'Appendix 3 Rules'!A$34:$O104,15)))+(IF(F113="gr3",VLOOKUP(F113,'Appendix 3 Rules'!A$34:$O104,15)))+(IF(F113="h1",VLOOKUP(F113,'Appendix 3 Rules'!A$34:$O104,15)))+(IF(F113="h2",VLOOKUP(F113,'Appendix 3 Rules'!A$34:$O104,15)))+(IF(F113="h3",VLOOKUP(F113,'Appendix 3 Rules'!A$34:$O104,15)))+(IF(F113="i1",VLOOKUP(F113,'Appendix 3 Rules'!A$34:$O104,15)))+(IF(F113="i2",VLOOKUP(F113,'Appendix 3 Rules'!A$34:$O104,15)))+(IF(F113="j1",VLOOKUP(F113,'Appendix 3 Rules'!A$34:$O104,15)))+(IF(F113="j2",VLOOKUP(F113,'Appendix 3 Rules'!A$34:$O104,15)))+(IF(F113="k",VLOOKUP(F113,'Appendix 3 Rules'!A$34:$O104,15)))+(IF(F113="l1",VLOOKUP(F113,'Appendix 3 Rules'!A$34:$O104,15)))+(IF(F113="l2",VLOOKUP(F113,'Appendix 3 Rules'!A$34:$O104,15)))+(IF(F113="m1",VLOOKUP(F113,'Appendix 3 Rules'!A$34:$O104,15)))+(IF(F113="m2",VLOOKUP(F113,'Appendix 3 Rules'!A$34:$O104,15)))+(IF(F113="m3",VLOOKUP(F113,'Appendix 3 Rules'!A$34:$O104,15)))+(IF(F113="n",VLOOKUP(F113,'Appendix 3 Rules'!A$34:$O104,15)))+(IF(F113="o",VLOOKUP(F113,'Appendix 3 Rules'!A$34:$O104,15)))+(IF(F113="p",VLOOKUP(F113,'Appendix 3 Rules'!A$34:$O104,15)))+(IF(F113="q",VLOOKUP(F113,'Appendix 3 Rules'!A$34:$O104,15)))+(IF(F113="r",VLOOKUP(F113,'Appendix 3 Rules'!A$34:$O104,15)))+(IF(F113="s",VLOOKUP(F113,'Appendix 3 Rules'!A$34:$O104,15)))+(IF(F113="t",VLOOKUP(F113,'Appendix 3 Rules'!A$34:$O104,15)))+(IF(F113="u",VLOOKUP(F113,'Appendix 3 Rules'!A$34:$O104,15))))))</f>
        <v/>
      </c>
      <c r="I113" s="12"/>
      <c r="J113" s="13"/>
      <c r="K113" s="12"/>
      <c r="L113" s="13"/>
      <c r="M113" s="12"/>
      <c r="N113" s="13"/>
      <c r="O113" s="12"/>
      <c r="P113" s="13"/>
      <c r="Q113" s="12"/>
      <c r="R113" s="13"/>
      <c r="S113" s="12"/>
      <c r="T113" s="13"/>
      <c r="U113" s="12"/>
      <c r="V113" s="13"/>
      <c r="W113" s="12"/>
      <c r="X113" s="13"/>
      <c r="Y113" s="12"/>
      <c r="Z113" s="13"/>
      <c r="AA113" s="12"/>
      <c r="AB113" s="13"/>
      <c r="AC113" s="8"/>
      <c r="AD113" s="13"/>
      <c r="AE113" s="8"/>
      <c r="AF113" s="13"/>
      <c r="AG113" s="8"/>
      <c r="AH113" s="13"/>
      <c r="AI113" s="60"/>
      <c r="AK113" s="13" t="str">
        <f>IF(AND(F113&lt;&gt;"f",M113&lt;&gt;""),VLOOKUP(F113,'Appendix 3 Rules'!$A$1:$O$34,4,FALSE),"")</f>
        <v/>
      </c>
      <c r="AL113" s="13" t="str">
        <f>IF(Q113="","",VLOOKUP(F113,'Appendix 3 Rules'!$A$1:$N$34,6,FALSE))</f>
        <v/>
      </c>
      <c r="AM113" s="13" t="str">
        <f>IF(AND(F113="f",U113&lt;&gt;""),VLOOKUP(F113,'Appendix 3 Rules'!$A$1:$N$34,8,FALSE),"")</f>
        <v/>
      </c>
    </row>
    <row r="114" spans="1:39" ht="18" customHeight="1" x14ac:dyDescent="0.2">
      <c r="B114" s="78"/>
      <c r="C114" s="9"/>
      <c r="D114" s="10"/>
      <c r="E114" s="9"/>
      <c r="F114" s="8"/>
      <c r="G114" s="20" t="str">
        <f>IF(F114="","",SUMPRODUCT(IF(I114="",0,INDEX('Appendix 3 Rules'!$B$2:$B$18,MATCH(F114,'Appendix 3 Rules'!$A$2:$A$17))))+(IF(K114="",0,INDEX('Appendix 3 Rules'!$C$2:$C$18,MATCH(F114,'Appendix 3 Rules'!$A$2:$A$17))))+(IF(M114="",0,INDEX('Appendix 3 Rules'!$D$2:$D$18,MATCH(F114,'Appendix 3 Rules'!$A$2:$A$17))))+(IF(O114="",0,INDEX('Appendix 3 Rules'!$E$2:$E$18,MATCH(F114,'Appendix 3 Rules'!$A$2:$A$17))))+(IF(Q114="",0,INDEX('Appendix 3 Rules'!$F$2:$F$18,MATCH(F114,'Appendix 3 Rules'!$A$2:$A$17))))+(IF(S114="",0,INDEX('Appendix 3 Rules'!$G$2:$G$18,MATCH(F114,'Appendix 3 Rules'!$A$2:$A$17))))+(IF(U114="",0,INDEX('Appendix 3 Rules'!$H$2:$H$18,MATCH(F114,'Appendix 3 Rules'!$A$2:$A$17))))+(IF(W114="",0,INDEX('Appendix 3 Rules'!$I$2:$I$18,MATCH(F114,'Appendix 3 Rules'!$A$2:$A$17))))+(IF(Y114="",0,INDEX('Appendix 3 Rules'!$J$2:$J$18,MATCH(F114,'Appendix 3 Rules'!$A$2:$A$17))))+(IF(AA114="",0,INDEX('Appendix 3 Rules'!$K$2:$K$18,MATCH(F114,'Appendix 3 Rules'!$A$2:$A$17))))+(IF(AC114="",0,INDEX('Appendix 3 Rules'!$L$2:$L$18,MATCH(F114,'Appendix 3 Rules'!$A$2:$A$17))))+(IF(AE114="",0,INDEX('Appendix 3 Rules'!$M$2:$M$18,MATCH(F114,'Appendix 3 Rules'!$A$2:$A$17))))+(IF(AG114="",0,INDEX('Appendix 3 Rules'!$N$2:$N$18,MATCH(F114,'Appendix 3 Rules'!$A$2:$A$17))))+(IF(F114="gc1",VLOOKUP(F114,'Appendix 3 Rules'!A$34:$O105,15)))+(IF(F114="gc2",VLOOKUP(F114,'Appendix 3 Rules'!A$34:$O105,15)))+(IF(F114="gc3",VLOOKUP(F114,'Appendix 3 Rules'!A$34:$O105,15)))+(IF(F114="gr1",VLOOKUP(F114,'Appendix 3 Rules'!A$34:$O105,15)))+(IF(F114="gr2",VLOOKUP(F114,'Appendix 3 Rules'!A$34:$O105,15)))+(IF(F114="gr3",VLOOKUP(F114,'Appendix 3 Rules'!A$34:$O105,15)))+(IF(F114="h1",VLOOKUP(F114,'Appendix 3 Rules'!A$34:$O105,15)))+(IF(F114="h2",VLOOKUP(F114,'Appendix 3 Rules'!A$34:$O105,15)))+(IF(F114="h3",VLOOKUP(F114,'Appendix 3 Rules'!A$34:$O105,15)))+(IF(F114="i1",VLOOKUP(F114,'Appendix 3 Rules'!A$34:$O105,15)))+(IF(F114="i2",VLOOKUP(F114,'Appendix 3 Rules'!A$34:$O105,15)))+(IF(F114="j1",VLOOKUP(F114,'Appendix 3 Rules'!A$34:$O105,15)))+(IF(F114="j2",VLOOKUP(F114,'Appendix 3 Rules'!A$34:$O105,15)))+(IF(F114="k",VLOOKUP(F114,'Appendix 3 Rules'!A$34:$O105,15)))+(IF(F114="l1",VLOOKUP(F114,'Appendix 3 Rules'!A$34:$O105,15)))+(IF(F114="l2",VLOOKUP(F114,'Appendix 3 Rules'!A$34:$O105,15)))+(IF(F114="m1",VLOOKUP(F114,'Appendix 3 Rules'!A$34:$O105,15)))+(IF(F114="m2",VLOOKUP(F114,'Appendix 3 Rules'!A$34:$O105,15)))+(IF(F114="m3",VLOOKUP(F114,'Appendix 3 Rules'!A$34:$O105,15)))+(IF(F114="n",VLOOKUP(F114,'Appendix 3 Rules'!A$34:$O105,15)))+(IF(F114="o",VLOOKUP(F114,'Appendix 3 Rules'!A$34:$O105,15)))+(IF(F114="p",VLOOKUP(F114,'Appendix 3 Rules'!A$34:$O105,15)))+(IF(F114="q",VLOOKUP(F114,'Appendix 3 Rules'!A$34:$O105,15)))+(IF(F114="r",VLOOKUP(F114,'Appendix 3 Rules'!A$34:$O105,15)))+(IF(F114="s",VLOOKUP(F114,'Appendix 3 Rules'!A$34:$O105,15)))+(IF(F114="t",VLOOKUP(F114,'Appendix 3 Rules'!A$34:$O105,15)))+(IF(F114="u",VLOOKUP(F114,'Appendix 3 Rules'!A$34:$O105,15))))</f>
        <v/>
      </c>
      <c r="H114" s="80" t="str">
        <f>IF(F114="","",IF(OR(F114="d",F114="e",F114="gc1",F114="gc2",F114="gc3",F114="gr1",F114="gr2",F114="gr3",F114="h1",F114="h2",F114="h3",F114="i1",F114="i2",F114="j1",F114="j2",F114="k",F114="l1",F114="l2",F114="m1",F114="m2",F114="m3",F114="n",F114="o",F114="p",F114="q",F114="r",F114="s",F114="t",F114="u",F114="f"),MIN(G114,VLOOKUP(F114,'Appx 3 (Mass) Rules'!$A$1:$D$150,4,0)),MIN(G114,VLOOKUP(F114,'Appx 3 (Mass) Rules'!$A$1:$D$150,4,0),SUMPRODUCT(IF(I114="",0,INDEX('Appendix 3 Rules'!$B$2:$B$18,MATCH(F114,'Appendix 3 Rules'!$A$2:$A$17))))+(IF(K114="",0,INDEX('Appendix 3 Rules'!$C$2:$C$18,MATCH(F114,'Appendix 3 Rules'!$A$2:$A$17))))+(IF(M114="",0,INDEX('Appendix 3 Rules'!$D$2:$D$18,MATCH(F114,'Appendix 3 Rules'!$A$2:$A$17))))+(IF(O114="",0,INDEX('Appendix 3 Rules'!$E$2:$E$18,MATCH(F114,'Appendix 3 Rules'!$A$2:$A$17))))+(IF(Q114="",0,INDEX('Appendix 3 Rules'!$F$2:$F$18,MATCH(F114,'Appendix 3 Rules'!$A$2:$A$17))))+(IF(S114="",0,INDEX('Appendix 3 Rules'!$G$2:$G$18,MATCH(F114,'Appendix 3 Rules'!$A$2:$A$17))))+(IF(U114="",0,INDEX('Appendix 3 Rules'!$H$2:$H$18,MATCH(F114,'Appendix 3 Rules'!$A$2:$A$17))))+(IF(W114="",0,INDEX('Appendix 3 Rules'!$I$2:$I$18,MATCH(F114,'Appendix 3 Rules'!$A$2:$A$17))))+(IF(Y114="",0,INDEX('Appendix 3 Rules'!$J$2:$J$18,MATCH(F114,'Appendix 3 Rules'!$A$2:$A$17))))+(IF(AA114="",0,INDEX('Appendix 3 Rules'!$K$2:$K$18,MATCH(F114,'Appendix 3 Rules'!$A$2:$A$17))))+(IF(AC114="",0,INDEX('Appendix 3 Rules'!$L$2:$L$18,MATCH(F114,'Appendix 3 Rules'!$A$2:$A$17))))+(IF(AE114="",0,INDEX('Appendix 3 Rules'!$M$2:$M$18,MATCH(F114,'Appendix 3 Rules'!$A$2:$A$17))))+(IF(AG114="",0,INDEX('Appendix 3 Rules'!$N$2:$N$18,MATCH(F114,'Appendix 3 Rules'!$A$2:$A$17))))+(IF(F114="gc1",VLOOKUP(F114,'Appendix 3 Rules'!A$34:$O105,15)))+(IF(F114="gc2",VLOOKUP(F114,'Appendix 3 Rules'!A$34:$O105,15)))+(IF(F114="gc3",VLOOKUP(F114,'Appendix 3 Rules'!A$34:$O105,15)))+(IF(F114="gr1",VLOOKUP(F114,'Appendix 3 Rules'!A$34:$O105,15)))+(IF(F114="gr2",VLOOKUP(F114,'Appendix 3 Rules'!A$34:$O105,15)))+(IF(F114="gr3",VLOOKUP(F114,'Appendix 3 Rules'!A$34:$O105,15)))+(IF(F114="h1",VLOOKUP(F114,'Appendix 3 Rules'!A$34:$O105,15)))+(IF(F114="h2",VLOOKUP(F114,'Appendix 3 Rules'!A$34:$O105,15)))+(IF(F114="h3",VLOOKUP(F114,'Appendix 3 Rules'!A$34:$O105,15)))+(IF(F114="i1",VLOOKUP(F114,'Appendix 3 Rules'!A$34:$O105,15)))+(IF(F114="i2",VLOOKUP(F114,'Appendix 3 Rules'!A$34:$O105,15)))+(IF(F114="j1",VLOOKUP(F114,'Appendix 3 Rules'!A$34:$O105,15)))+(IF(F114="j2",VLOOKUP(F114,'Appendix 3 Rules'!A$34:$O105,15)))+(IF(F114="k",VLOOKUP(F114,'Appendix 3 Rules'!A$34:$O105,15)))+(IF(F114="l1",VLOOKUP(F114,'Appendix 3 Rules'!A$34:$O105,15)))+(IF(F114="l2",VLOOKUP(F114,'Appendix 3 Rules'!A$34:$O105,15)))+(IF(F114="m1",VLOOKUP(F114,'Appendix 3 Rules'!A$34:$O105,15)))+(IF(F114="m2",VLOOKUP(F114,'Appendix 3 Rules'!A$34:$O105,15)))+(IF(F114="m3",VLOOKUP(F114,'Appendix 3 Rules'!A$34:$O105,15)))+(IF(F114="n",VLOOKUP(F114,'Appendix 3 Rules'!A$34:$O105,15)))+(IF(F114="o",VLOOKUP(F114,'Appendix 3 Rules'!A$34:$O105,15)))+(IF(F114="p",VLOOKUP(F114,'Appendix 3 Rules'!A$34:$O105,15)))+(IF(F114="q",VLOOKUP(F114,'Appendix 3 Rules'!A$34:$O105,15)))+(IF(F114="r",VLOOKUP(F114,'Appendix 3 Rules'!A$34:$O105,15)))+(IF(F114="s",VLOOKUP(F114,'Appendix 3 Rules'!A$34:$O105,15)))+(IF(F114="t",VLOOKUP(F114,'Appendix 3 Rules'!A$34:$O105,15)))+(IF(F114="u",VLOOKUP(F114,'Appendix 3 Rules'!A$34:$O105,15))))))</f>
        <v/>
      </c>
      <c r="I114" s="11"/>
      <c r="J114" s="14"/>
      <c r="K114" s="11"/>
      <c r="L114" s="14"/>
      <c r="M114" s="11"/>
      <c r="N114" s="14"/>
      <c r="O114" s="11"/>
      <c r="P114" s="14"/>
      <c r="Q114" s="11"/>
      <c r="R114" s="14"/>
      <c r="S114" s="76"/>
      <c r="T114" s="14"/>
      <c r="U114" s="11"/>
      <c r="V114" s="14"/>
      <c r="W114" s="11"/>
      <c r="X114" s="14"/>
      <c r="Y114" s="77"/>
      <c r="Z114" s="14"/>
      <c r="AA114" s="77"/>
      <c r="AB114" s="14"/>
      <c r="AC114" s="8"/>
      <c r="AD114" s="13"/>
      <c r="AE114" s="8"/>
      <c r="AF114" s="13"/>
      <c r="AG114" s="8"/>
      <c r="AH114" s="13"/>
      <c r="AI114" s="60"/>
      <c r="AK114" s="13" t="str">
        <f>IF(AND(F114&lt;&gt;"f",M114&lt;&gt;""),VLOOKUP(F114,'Appendix 3 Rules'!$A$1:$O$34,4,FALSE),"")</f>
        <v/>
      </c>
      <c r="AL114" s="13" t="str">
        <f>IF(Q114="","",VLOOKUP(F114,'Appendix 3 Rules'!$A$1:$N$34,6,FALSE))</f>
        <v/>
      </c>
      <c r="AM114" s="13" t="str">
        <f>IF(AND(F114="f",U114&lt;&gt;""),VLOOKUP(F114,'Appendix 3 Rules'!$A$1:$N$34,8,FALSE),"")</f>
        <v/>
      </c>
    </row>
    <row r="115" spans="1:39" ht="18" customHeight="1" x14ac:dyDescent="0.2">
      <c r="B115" s="78"/>
      <c r="C115" s="9"/>
      <c r="D115" s="10"/>
      <c r="E115" s="9"/>
      <c r="F115" s="8"/>
      <c r="G115" s="20" t="str">
        <f>IF(F115="","",SUMPRODUCT(IF(I115="",0,INDEX('Appendix 3 Rules'!$B$2:$B$18,MATCH(F115,'Appendix 3 Rules'!$A$2:$A$17))))+(IF(K115="",0,INDEX('Appendix 3 Rules'!$C$2:$C$18,MATCH(F115,'Appendix 3 Rules'!$A$2:$A$17))))+(IF(M115="",0,INDEX('Appendix 3 Rules'!$D$2:$D$18,MATCH(F115,'Appendix 3 Rules'!$A$2:$A$17))))+(IF(O115="",0,INDEX('Appendix 3 Rules'!$E$2:$E$18,MATCH(F115,'Appendix 3 Rules'!$A$2:$A$17))))+(IF(Q115="",0,INDEX('Appendix 3 Rules'!$F$2:$F$18,MATCH(F115,'Appendix 3 Rules'!$A$2:$A$17))))+(IF(S115="",0,INDEX('Appendix 3 Rules'!$G$2:$G$18,MATCH(F115,'Appendix 3 Rules'!$A$2:$A$17))))+(IF(U115="",0,INDEX('Appendix 3 Rules'!$H$2:$H$18,MATCH(F115,'Appendix 3 Rules'!$A$2:$A$17))))+(IF(W115="",0,INDEX('Appendix 3 Rules'!$I$2:$I$18,MATCH(F115,'Appendix 3 Rules'!$A$2:$A$17))))+(IF(Y115="",0,INDEX('Appendix 3 Rules'!$J$2:$J$18,MATCH(F115,'Appendix 3 Rules'!$A$2:$A$17))))+(IF(AA115="",0,INDEX('Appendix 3 Rules'!$K$2:$K$18,MATCH(F115,'Appendix 3 Rules'!$A$2:$A$17))))+(IF(AC115="",0,INDEX('Appendix 3 Rules'!$L$2:$L$18,MATCH(F115,'Appendix 3 Rules'!$A$2:$A$17))))+(IF(AE115="",0,INDEX('Appendix 3 Rules'!$M$2:$M$18,MATCH(F115,'Appendix 3 Rules'!$A$2:$A$17))))+(IF(AG115="",0,INDEX('Appendix 3 Rules'!$N$2:$N$18,MATCH(F115,'Appendix 3 Rules'!$A$2:$A$17))))+(IF(F115="gc1",VLOOKUP(F115,'Appendix 3 Rules'!A$34:$O106,15)))+(IF(F115="gc2",VLOOKUP(F115,'Appendix 3 Rules'!A$34:$O106,15)))+(IF(F115="gc3",VLOOKUP(F115,'Appendix 3 Rules'!A$34:$O106,15)))+(IF(F115="gr1",VLOOKUP(F115,'Appendix 3 Rules'!A$34:$O106,15)))+(IF(F115="gr2",VLOOKUP(F115,'Appendix 3 Rules'!A$34:$O106,15)))+(IF(F115="gr3",VLOOKUP(F115,'Appendix 3 Rules'!A$34:$O106,15)))+(IF(F115="h1",VLOOKUP(F115,'Appendix 3 Rules'!A$34:$O106,15)))+(IF(F115="h2",VLOOKUP(F115,'Appendix 3 Rules'!A$34:$O106,15)))+(IF(F115="h3",VLOOKUP(F115,'Appendix 3 Rules'!A$34:$O106,15)))+(IF(F115="i1",VLOOKUP(F115,'Appendix 3 Rules'!A$34:$O106,15)))+(IF(F115="i2",VLOOKUP(F115,'Appendix 3 Rules'!A$34:$O106,15)))+(IF(F115="j1",VLOOKUP(F115,'Appendix 3 Rules'!A$34:$O106,15)))+(IF(F115="j2",VLOOKUP(F115,'Appendix 3 Rules'!A$34:$O106,15)))+(IF(F115="k",VLOOKUP(F115,'Appendix 3 Rules'!A$34:$O106,15)))+(IF(F115="l1",VLOOKUP(F115,'Appendix 3 Rules'!A$34:$O106,15)))+(IF(F115="l2",VLOOKUP(F115,'Appendix 3 Rules'!A$34:$O106,15)))+(IF(F115="m1",VLOOKUP(F115,'Appendix 3 Rules'!A$34:$O106,15)))+(IF(F115="m2",VLOOKUP(F115,'Appendix 3 Rules'!A$34:$O106,15)))+(IF(F115="m3",VLOOKUP(F115,'Appendix 3 Rules'!A$34:$O106,15)))+(IF(F115="n",VLOOKUP(F115,'Appendix 3 Rules'!A$34:$O106,15)))+(IF(F115="o",VLOOKUP(F115,'Appendix 3 Rules'!A$34:$O106,15)))+(IF(F115="p",VLOOKUP(F115,'Appendix 3 Rules'!A$34:$O106,15)))+(IF(F115="q",VLOOKUP(F115,'Appendix 3 Rules'!A$34:$O106,15)))+(IF(F115="r",VLOOKUP(F115,'Appendix 3 Rules'!A$34:$O106,15)))+(IF(F115="s",VLOOKUP(F115,'Appendix 3 Rules'!A$34:$O106,15)))+(IF(F115="t",VLOOKUP(F115,'Appendix 3 Rules'!A$34:$O106,15)))+(IF(F115="u",VLOOKUP(F115,'Appendix 3 Rules'!A$34:$O106,15))))</f>
        <v/>
      </c>
      <c r="H115" s="80" t="str">
        <f>IF(F115="","",IF(OR(F115="d",F115="e",F115="gc1",F115="gc2",F115="gc3",F115="gr1",F115="gr2",F115="gr3",F115="h1",F115="h2",F115="h3",F115="i1",F115="i2",F115="j1",F115="j2",F115="k",F115="l1",F115="l2",F115="m1",F115="m2",F115="m3",F115="n",F115="o",F115="p",F115="q",F115="r",F115="s",F115="t",F115="u",F115="f"),MIN(G115,VLOOKUP(F115,'Appx 3 (Mass) Rules'!$A$1:$D$150,4,0)),MIN(G115,VLOOKUP(F115,'Appx 3 (Mass) Rules'!$A$1:$D$150,4,0),SUMPRODUCT(IF(I115="",0,INDEX('Appendix 3 Rules'!$B$2:$B$18,MATCH(F115,'Appendix 3 Rules'!$A$2:$A$17))))+(IF(K115="",0,INDEX('Appendix 3 Rules'!$C$2:$C$18,MATCH(F115,'Appendix 3 Rules'!$A$2:$A$17))))+(IF(M115="",0,INDEX('Appendix 3 Rules'!$D$2:$D$18,MATCH(F115,'Appendix 3 Rules'!$A$2:$A$17))))+(IF(O115="",0,INDEX('Appendix 3 Rules'!$E$2:$E$18,MATCH(F115,'Appendix 3 Rules'!$A$2:$A$17))))+(IF(Q115="",0,INDEX('Appendix 3 Rules'!$F$2:$F$18,MATCH(F115,'Appendix 3 Rules'!$A$2:$A$17))))+(IF(S115="",0,INDEX('Appendix 3 Rules'!$G$2:$G$18,MATCH(F115,'Appendix 3 Rules'!$A$2:$A$17))))+(IF(U115="",0,INDEX('Appendix 3 Rules'!$H$2:$H$18,MATCH(F115,'Appendix 3 Rules'!$A$2:$A$17))))+(IF(W115="",0,INDEX('Appendix 3 Rules'!$I$2:$I$18,MATCH(F115,'Appendix 3 Rules'!$A$2:$A$17))))+(IF(Y115="",0,INDEX('Appendix 3 Rules'!$J$2:$J$18,MATCH(F115,'Appendix 3 Rules'!$A$2:$A$17))))+(IF(AA115="",0,INDEX('Appendix 3 Rules'!$K$2:$K$18,MATCH(F115,'Appendix 3 Rules'!$A$2:$A$17))))+(IF(AC115="",0,INDEX('Appendix 3 Rules'!$L$2:$L$18,MATCH(F115,'Appendix 3 Rules'!$A$2:$A$17))))+(IF(AE115="",0,INDEX('Appendix 3 Rules'!$M$2:$M$18,MATCH(F115,'Appendix 3 Rules'!$A$2:$A$17))))+(IF(AG115="",0,INDEX('Appendix 3 Rules'!$N$2:$N$18,MATCH(F115,'Appendix 3 Rules'!$A$2:$A$17))))+(IF(F115="gc1",VLOOKUP(F115,'Appendix 3 Rules'!A$34:$O106,15)))+(IF(F115="gc2",VLOOKUP(F115,'Appendix 3 Rules'!A$34:$O106,15)))+(IF(F115="gc3",VLOOKUP(F115,'Appendix 3 Rules'!A$34:$O106,15)))+(IF(F115="gr1",VLOOKUP(F115,'Appendix 3 Rules'!A$34:$O106,15)))+(IF(F115="gr2",VLOOKUP(F115,'Appendix 3 Rules'!A$34:$O106,15)))+(IF(F115="gr3",VLOOKUP(F115,'Appendix 3 Rules'!A$34:$O106,15)))+(IF(F115="h1",VLOOKUP(F115,'Appendix 3 Rules'!A$34:$O106,15)))+(IF(F115="h2",VLOOKUP(F115,'Appendix 3 Rules'!A$34:$O106,15)))+(IF(F115="h3",VLOOKUP(F115,'Appendix 3 Rules'!A$34:$O106,15)))+(IF(F115="i1",VLOOKUP(F115,'Appendix 3 Rules'!A$34:$O106,15)))+(IF(F115="i2",VLOOKUP(F115,'Appendix 3 Rules'!A$34:$O106,15)))+(IF(F115="j1",VLOOKUP(F115,'Appendix 3 Rules'!A$34:$O106,15)))+(IF(F115="j2",VLOOKUP(F115,'Appendix 3 Rules'!A$34:$O106,15)))+(IF(F115="k",VLOOKUP(F115,'Appendix 3 Rules'!A$34:$O106,15)))+(IF(F115="l1",VLOOKUP(F115,'Appendix 3 Rules'!A$34:$O106,15)))+(IF(F115="l2",VLOOKUP(F115,'Appendix 3 Rules'!A$34:$O106,15)))+(IF(F115="m1",VLOOKUP(F115,'Appendix 3 Rules'!A$34:$O106,15)))+(IF(F115="m2",VLOOKUP(F115,'Appendix 3 Rules'!A$34:$O106,15)))+(IF(F115="m3",VLOOKUP(F115,'Appendix 3 Rules'!A$34:$O106,15)))+(IF(F115="n",VLOOKUP(F115,'Appendix 3 Rules'!A$34:$O106,15)))+(IF(F115="o",VLOOKUP(F115,'Appendix 3 Rules'!A$34:$O106,15)))+(IF(F115="p",VLOOKUP(F115,'Appendix 3 Rules'!A$34:$O106,15)))+(IF(F115="q",VLOOKUP(F115,'Appendix 3 Rules'!A$34:$O106,15)))+(IF(F115="r",VLOOKUP(F115,'Appendix 3 Rules'!A$34:$O106,15)))+(IF(F115="s",VLOOKUP(F115,'Appendix 3 Rules'!A$34:$O106,15)))+(IF(F115="t",VLOOKUP(F115,'Appendix 3 Rules'!A$34:$O106,15)))+(IF(F115="u",VLOOKUP(F115,'Appendix 3 Rules'!A$34:$O106,15))))))</f>
        <v/>
      </c>
      <c r="I115" s="12"/>
      <c r="J115" s="13"/>
      <c r="K115" s="12"/>
      <c r="L115" s="13"/>
      <c r="M115" s="12"/>
      <c r="N115" s="13"/>
      <c r="O115" s="12"/>
      <c r="P115" s="13"/>
      <c r="Q115" s="12"/>
      <c r="R115" s="13"/>
      <c r="S115" s="12"/>
      <c r="T115" s="13"/>
      <c r="U115" s="12"/>
      <c r="V115" s="13"/>
      <c r="W115" s="12"/>
      <c r="X115" s="13"/>
      <c r="Y115" s="12"/>
      <c r="Z115" s="13"/>
      <c r="AA115" s="12"/>
      <c r="AB115" s="13"/>
      <c r="AC115" s="8"/>
      <c r="AD115" s="13"/>
      <c r="AE115" s="8"/>
      <c r="AF115" s="13"/>
      <c r="AG115" s="8"/>
      <c r="AH115" s="13"/>
      <c r="AI115" s="60"/>
      <c r="AK115" s="13" t="str">
        <f>IF(AND(F115&lt;&gt;"f",M115&lt;&gt;""),VLOOKUP(F115,'Appendix 3 Rules'!$A$1:$O$34,4,FALSE),"")</f>
        <v/>
      </c>
      <c r="AL115" s="13" t="str">
        <f>IF(Q115="","",VLOOKUP(F115,'Appendix 3 Rules'!$A$1:$N$34,6,FALSE))</f>
        <v/>
      </c>
      <c r="AM115" s="13" t="str">
        <f>IF(AND(F115="f",U115&lt;&gt;""),VLOOKUP(F115,'Appendix 3 Rules'!$A$1:$N$34,8,FALSE),"")</f>
        <v/>
      </c>
    </row>
    <row r="116" spans="1:39" ht="18" customHeight="1" x14ac:dyDescent="0.2">
      <c r="B116" s="78"/>
      <c r="C116" s="9"/>
      <c r="D116" s="10"/>
      <c r="E116" s="9"/>
      <c r="F116" s="8"/>
      <c r="G116" s="20" t="str">
        <f>IF(F116="","",SUMPRODUCT(IF(I116="",0,INDEX('Appendix 3 Rules'!$B$2:$B$18,MATCH(F116,'Appendix 3 Rules'!$A$2:$A$17))))+(IF(K116="",0,INDEX('Appendix 3 Rules'!$C$2:$C$18,MATCH(F116,'Appendix 3 Rules'!$A$2:$A$17))))+(IF(M116="",0,INDEX('Appendix 3 Rules'!$D$2:$D$18,MATCH(F116,'Appendix 3 Rules'!$A$2:$A$17))))+(IF(O116="",0,INDEX('Appendix 3 Rules'!$E$2:$E$18,MATCH(F116,'Appendix 3 Rules'!$A$2:$A$17))))+(IF(Q116="",0,INDEX('Appendix 3 Rules'!$F$2:$F$18,MATCH(F116,'Appendix 3 Rules'!$A$2:$A$17))))+(IF(S116="",0,INDEX('Appendix 3 Rules'!$G$2:$G$18,MATCH(F116,'Appendix 3 Rules'!$A$2:$A$17))))+(IF(U116="",0,INDEX('Appendix 3 Rules'!$H$2:$H$18,MATCH(F116,'Appendix 3 Rules'!$A$2:$A$17))))+(IF(W116="",0,INDEX('Appendix 3 Rules'!$I$2:$I$18,MATCH(F116,'Appendix 3 Rules'!$A$2:$A$17))))+(IF(Y116="",0,INDEX('Appendix 3 Rules'!$J$2:$J$18,MATCH(F116,'Appendix 3 Rules'!$A$2:$A$17))))+(IF(AA116="",0,INDEX('Appendix 3 Rules'!$K$2:$K$18,MATCH(F116,'Appendix 3 Rules'!$A$2:$A$17))))+(IF(AC116="",0,INDEX('Appendix 3 Rules'!$L$2:$L$18,MATCH(F116,'Appendix 3 Rules'!$A$2:$A$17))))+(IF(AE116="",0,INDEX('Appendix 3 Rules'!$M$2:$M$18,MATCH(F116,'Appendix 3 Rules'!$A$2:$A$17))))+(IF(AG116="",0,INDEX('Appendix 3 Rules'!$N$2:$N$18,MATCH(F116,'Appendix 3 Rules'!$A$2:$A$17))))+(IF(F116="gc1",VLOOKUP(F116,'Appendix 3 Rules'!A$34:$O107,15)))+(IF(F116="gc2",VLOOKUP(F116,'Appendix 3 Rules'!A$34:$O107,15)))+(IF(F116="gc3",VLOOKUP(F116,'Appendix 3 Rules'!A$34:$O107,15)))+(IF(F116="gr1",VLOOKUP(F116,'Appendix 3 Rules'!A$34:$O107,15)))+(IF(F116="gr2",VLOOKUP(F116,'Appendix 3 Rules'!A$34:$O107,15)))+(IF(F116="gr3",VLOOKUP(F116,'Appendix 3 Rules'!A$34:$O107,15)))+(IF(F116="h1",VLOOKUP(F116,'Appendix 3 Rules'!A$34:$O107,15)))+(IF(F116="h2",VLOOKUP(F116,'Appendix 3 Rules'!A$34:$O107,15)))+(IF(F116="h3",VLOOKUP(F116,'Appendix 3 Rules'!A$34:$O107,15)))+(IF(F116="i1",VLOOKUP(F116,'Appendix 3 Rules'!A$34:$O107,15)))+(IF(F116="i2",VLOOKUP(F116,'Appendix 3 Rules'!A$34:$O107,15)))+(IF(F116="j1",VLOOKUP(F116,'Appendix 3 Rules'!A$34:$O107,15)))+(IF(F116="j2",VLOOKUP(F116,'Appendix 3 Rules'!A$34:$O107,15)))+(IF(F116="k",VLOOKUP(F116,'Appendix 3 Rules'!A$34:$O107,15)))+(IF(F116="l1",VLOOKUP(F116,'Appendix 3 Rules'!A$34:$O107,15)))+(IF(F116="l2",VLOOKUP(F116,'Appendix 3 Rules'!A$34:$O107,15)))+(IF(F116="m1",VLOOKUP(F116,'Appendix 3 Rules'!A$34:$O107,15)))+(IF(F116="m2",VLOOKUP(F116,'Appendix 3 Rules'!A$34:$O107,15)))+(IF(F116="m3",VLOOKUP(F116,'Appendix 3 Rules'!A$34:$O107,15)))+(IF(F116="n",VLOOKUP(F116,'Appendix 3 Rules'!A$34:$O107,15)))+(IF(F116="o",VLOOKUP(F116,'Appendix 3 Rules'!A$34:$O107,15)))+(IF(F116="p",VLOOKUP(F116,'Appendix 3 Rules'!A$34:$O107,15)))+(IF(F116="q",VLOOKUP(F116,'Appendix 3 Rules'!A$34:$O107,15)))+(IF(F116="r",VLOOKUP(F116,'Appendix 3 Rules'!A$34:$O107,15)))+(IF(F116="s",VLOOKUP(F116,'Appendix 3 Rules'!A$34:$O107,15)))+(IF(F116="t",VLOOKUP(F116,'Appendix 3 Rules'!A$34:$O107,15)))+(IF(F116="u",VLOOKUP(F116,'Appendix 3 Rules'!A$34:$O107,15))))</f>
        <v/>
      </c>
      <c r="H116" s="80" t="str">
        <f>IF(F116="","",IF(OR(F116="d",F116="e",F116="gc1",F116="gc2",F116="gc3",F116="gr1",F116="gr2",F116="gr3",F116="h1",F116="h2",F116="h3",F116="i1",F116="i2",F116="j1",F116="j2",F116="k",F116="l1",F116="l2",F116="m1",F116="m2",F116="m3",F116="n",F116="o",F116="p",F116="q",F116="r",F116="s",F116="t",F116="u",F116="f"),MIN(G116,VLOOKUP(F116,'Appx 3 (Mass) Rules'!$A$1:$D$150,4,0)),MIN(G116,VLOOKUP(F116,'Appx 3 (Mass) Rules'!$A$1:$D$150,4,0),SUMPRODUCT(IF(I116="",0,INDEX('Appendix 3 Rules'!$B$2:$B$18,MATCH(F116,'Appendix 3 Rules'!$A$2:$A$17))))+(IF(K116="",0,INDEX('Appendix 3 Rules'!$C$2:$C$18,MATCH(F116,'Appendix 3 Rules'!$A$2:$A$17))))+(IF(M116="",0,INDEX('Appendix 3 Rules'!$D$2:$D$18,MATCH(F116,'Appendix 3 Rules'!$A$2:$A$17))))+(IF(O116="",0,INDEX('Appendix 3 Rules'!$E$2:$E$18,MATCH(F116,'Appendix 3 Rules'!$A$2:$A$17))))+(IF(Q116="",0,INDEX('Appendix 3 Rules'!$F$2:$F$18,MATCH(F116,'Appendix 3 Rules'!$A$2:$A$17))))+(IF(S116="",0,INDEX('Appendix 3 Rules'!$G$2:$G$18,MATCH(F116,'Appendix 3 Rules'!$A$2:$A$17))))+(IF(U116="",0,INDEX('Appendix 3 Rules'!$H$2:$H$18,MATCH(F116,'Appendix 3 Rules'!$A$2:$A$17))))+(IF(W116="",0,INDEX('Appendix 3 Rules'!$I$2:$I$18,MATCH(F116,'Appendix 3 Rules'!$A$2:$A$17))))+(IF(Y116="",0,INDEX('Appendix 3 Rules'!$J$2:$J$18,MATCH(F116,'Appendix 3 Rules'!$A$2:$A$17))))+(IF(AA116="",0,INDEX('Appendix 3 Rules'!$K$2:$K$18,MATCH(F116,'Appendix 3 Rules'!$A$2:$A$17))))+(IF(AC116="",0,INDEX('Appendix 3 Rules'!$L$2:$L$18,MATCH(F116,'Appendix 3 Rules'!$A$2:$A$17))))+(IF(AE116="",0,INDEX('Appendix 3 Rules'!$M$2:$M$18,MATCH(F116,'Appendix 3 Rules'!$A$2:$A$17))))+(IF(AG116="",0,INDEX('Appendix 3 Rules'!$N$2:$N$18,MATCH(F116,'Appendix 3 Rules'!$A$2:$A$17))))+(IF(F116="gc1",VLOOKUP(F116,'Appendix 3 Rules'!A$34:$O107,15)))+(IF(F116="gc2",VLOOKUP(F116,'Appendix 3 Rules'!A$34:$O107,15)))+(IF(F116="gc3",VLOOKUP(F116,'Appendix 3 Rules'!A$34:$O107,15)))+(IF(F116="gr1",VLOOKUP(F116,'Appendix 3 Rules'!A$34:$O107,15)))+(IF(F116="gr2",VLOOKUP(F116,'Appendix 3 Rules'!A$34:$O107,15)))+(IF(F116="gr3",VLOOKUP(F116,'Appendix 3 Rules'!A$34:$O107,15)))+(IF(F116="h1",VLOOKUP(F116,'Appendix 3 Rules'!A$34:$O107,15)))+(IF(F116="h2",VLOOKUP(F116,'Appendix 3 Rules'!A$34:$O107,15)))+(IF(F116="h3",VLOOKUP(F116,'Appendix 3 Rules'!A$34:$O107,15)))+(IF(F116="i1",VLOOKUP(F116,'Appendix 3 Rules'!A$34:$O107,15)))+(IF(F116="i2",VLOOKUP(F116,'Appendix 3 Rules'!A$34:$O107,15)))+(IF(F116="j1",VLOOKUP(F116,'Appendix 3 Rules'!A$34:$O107,15)))+(IF(F116="j2",VLOOKUP(F116,'Appendix 3 Rules'!A$34:$O107,15)))+(IF(F116="k",VLOOKUP(F116,'Appendix 3 Rules'!A$34:$O107,15)))+(IF(F116="l1",VLOOKUP(F116,'Appendix 3 Rules'!A$34:$O107,15)))+(IF(F116="l2",VLOOKUP(F116,'Appendix 3 Rules'!A$34:$O107,15)))+(IF(F116="m1",VLOOKUP(F116,'Appendix 3 Rules'!A$34:$O107,15)))+(IF(F116="m2",VLOOKUP(F116,'Appendix 3 Rules'!A$34:$O107,15)))+(IF(F116="m3",VLOOKUP(F116,'Appendix 3 Rules'!A$34:$O107,15)))+(IF(F116="n",VLOOKUP(F116,'Appendix 3 Rules'!A$34:$O107,15)))+(IF(F116="o",VLOOKUP(F116,'Appendix 3 Rules'!A$34:$O107,15)))+(IF(F116="p",VLOOKUP(F116,'Appendix 3 Rules'!A$34:$O107,15)))+(IF(F116="q",VLOOKUP(F116,'Appendix 3 Rules'!A$34:$O107,15)))+(IF(F116="r",VLOOKUP(F116,'Appendix 3 Rules'!A$34:$O107,15)))+(IF(F116="s",VLOOKUP(F116,'Appendix 3 Rules'!A$34:$O107,15)))+(IF(F116="t",VLOOKUP(F116,'Appendix 3 Rules'!A$34:$O107,15)))+(IF(F116="u",VLOOKUP(F116,'Appendix 3 Rules'!A$34:$O107,15))))))</f>
        <v/>
      </c>
      <c r="I116" s="11"/>
      <c r="J116" s="14"/>
      <c r="K116" s="11"/>
      <c r="L116" s="14"/>
      <c r="M116" s="11"/>
      <c r="N116" s="14"/>
      <c r="O116" s="11"/>
      <c r="P116" s="14"/>
      <c r="Q116" s="11"/>
      <c r="R116" s="14"/>
      <c r="S116" s="76"/>
      <c r="T116" s="14"/>
      <c r="U116" s="11"/>
      <c r="V116" s="14"/>
      <c r="W116" s="11"/>
      <c r="X116" s="14"/>
      <c r="Y116" s="77"/>
      <c r="Z116" s="14"/>
      <c r="AA116" s="77"/>
      <c r="AB116" s="14"/>
      <c r="AC116" s="8"/>
      <c r="AD116" s="13"/>
      <c r="AE116" s="8"/>
      <c r="AF116" s="13"/>
      <c r="AG116" s="8"/>
      <c r="AH116" s="13"/>
      <c r="AI116" s="60"/>
      <c r="AK116" s="13" t="str">
        <f>IF(AND(F116&lt;&gt;"f",M116&lt;&gt;""),VLOOKUP(F116,'Appendix 3 Rules'!$A$1:$O$34,4,FALSE),"")</f>
        <v/>
      </c>
      <c r="AL116" s="13" t="str">
        <f>IF(Q116="","",VLOOKUP(F116,'Appendix 3 Rules'!$A$1:$N$34,6,FALSE))</f>
        <v/>
      </c>
      <c r="AM116" s="13" t="str">
        <f>IF(AND(F116="f",U116&lt;&gt;""),VLOOKUP(F116,'Appendix 3 Rules'!$A$1:$N$34,8,FALSE),"")</f>
        <v/>
      </c>
    </row>
    <row r="117" spans="1:39" ht="18" customHeight="1" x14ac:dyDescent="0.2">
      <c r="B117" s="78"/>
      <c r="C117" s="9"/>
      <c r="D117" s="10"/>
      <c r="E117" s="9"/>
      <c r="F117" s="8"/>
      <c r="G117" s="20" t="str">
        <f>IF(F117="","",SUMPRODUCT(IF(I117="",0,INDEX('Appendix 3 Rules'!$B$2:$B$18,MATCH(F117,'Appendix 3 Rules'!$A$2:$A$17))))+(IF(K117="",0,INDEX('Appendix 3 Rules'!$C$2:$C$18,MATCH(F117,'Appendix 3 Rules'!$A$2:$A$17))))+(IF(M117="",0,INDEX('Appendix 3 Rules'!$D$2:$D$18,MATCH(F117,'Appendix 3 Rules'!$A$2:$A$17))))+(IF(O117="",0,INDEX('Appendix 3 Rules'!$E$2:$E$18,MATCH(F117,'Appendix 3 Rules'!$A$2:$A$17))))+(IF(Q117="",0,INDEX('Appendix 3 Rules'!$F$2:$F$18,MATCH(F117,'Appendix 3 Rules'!$A$2:$A$17))))+(IF(S117="",0,INDEX('Appendix 3 Rules'!$G$2:$G$18,MATCH(F117,'Appendix 3 Rules'!$A$2:$A$17))))+(IF(U117="",0,INDEX('Appendix 3 Rules'!$H$2:$H$18,MATCH(F117,'Appendix 3 Rules'!$A$2:$A$17))))+(IF(W117="",0,INDEX('Appendix 3 Rules'!$I$2:$I$18,MATCH(F117,'Appendix 3 Rules'!$A$2:$A$17))))+(IF(Y117="",0,INDEX('Appendix 3 Rules'!$J$2:$J$18,MATCH(F117,'Appendix 3 Rules'!$A$2:$A$17))))+(IF(AA117="",0,INDEX('Appendix 3 Rules'!$K$2:$K$18,MATCH(F117,'Appendix 3 Rules'!$A$2:$A$17))))+(IF(AC117="",0,INDEX('Appendix 3 Rules'!$L$2:$L$18,MATCH(F117,'Appendix 3 Rules'!$A$2:$A$17))))+(IF(AE117="",0,INDEX('Appendix 3 Rules'!$M$2:$M$18,MATCH(F117,'Appendix 3 Rules'!$A$2:$A$17))))+(IF(AG117="",0,INDEX('Appendix 3 Rules'!$N$2:$N$18,MATCH(F117,'Appendix 3 Rules'!$A$2:$A$17))))+(IF(F117="gc1",VLOOKUP(F117,'Appendix 3 Rules'!A$34:$O108,15)))+(IF(F117="gc2",VLOOKUP(F117,'Appendix 3 Rules'!A$34:$O108,15)))+(IF(F117="gc3",VLOOKUP(F117,'Appendix 3 Rules'!A$34:$O108,15)))+(IF(F117="gr1",VLOOKUP(F117,'Appendix 3 Rules'!A$34:$O108,15)))+(IF(F117="gr2",VLOOKUP(F117,'Appendix 3 Rules'!A$34:$O108,15)))+(IF(F117="gr3",VLOOKUP(F117,'Appendix 3 Rules'!A$34:$O108,15)))+(IF(F117="h1",VLOOKUP(F117,'Appendix 3 Rules'!A$34:$O108,15)))+(IF(F117="h2",VLOOKUP(F117,'Appendix 3 Rules'!A$34:$O108,15)))+(IF(F117="h3",VLOOKUP(F117,'Appendix 3 Rules'!A$34:$O108,15)))+(IF(F117="i1",VLOOKUP(F117,'Appendix 3 Rules'!A$34:$O108,15)))+(IF(F117="i2",VLOOKUP(F117,'Appendix 3 Rules'!A$34:$O108,15)))+(IF(F117="j1",VLOOKUP(F117,'Appendix 3 Rules'!A$34:$O108,15)))+(IF(F117="j2",VLOOKUP(F117,'Appendix 3 Rules'!A$34:$O108,15)))+(IF(F117="k",VLOOKUP(F117,'Appendix 3 Rules'!A$34:$O108,15)))+(IF(F117="l1",VLOOKUP(F117,'Appendix 3 Rules'!A$34:$O108,15)))+(IF(F117="l2",VLOOKUP(F117,'Appendix 3 Rules'!A$34:$O108,15)))+(IF(F117="m1",VLOOKUP(F117,'Appendix 3 Rules'!A$34:$O108,15)))+(IF(F117="m2",VLOOKUP(F117,'Appendix 3 Rules'!A$34:$O108,15)))+(IF(F117="m3",VLOOKUP(F117,'Appendix 3 Rules'!A$34:$O108,15)))+(IF(F117="n",VLOOKUP(F117,'Appendix 3 Rules'!A$34:$O108,15)))+(IF(F117="o",VLOOKUP(F117,'Appendix 3 Rules'!A$34:$O108,15)))+(IF(F117="p",VLOOKUP(F117,'Appendix 3 Rules'!A$34:$O108,15)))+(IF(F117="q",VLOOKUP(F117,'Appendix 3 Rules'!A$34:$O108,15)))+(IF(F117="r",VLOOKUP(F117,'Appendix 3 Rules'!A$34:$O108,15)))+(IF(F117="s",VLOOKUP(F117,'Appendix 3 Rules'!A$34:$O108,15)))+(IF(F117="t",VLOOKUP(F117,'Appendix 3 Rules'!A$34:$O108,15)))+(IF(F117="u",VLOOKUP(F117,'Appendix 3 Rules'!A$34:$O108,15))))</f>
        <v/>
      </c>
      <c r="H117" s="80" t="str">
        <f>IF(F117="","",IF(OR(F117="d",F117="e",F117="gc1",F117="gc2",F117="gc3",F117="gr1",F117="gr2",F117="gr3",F117="h1",F117="h2",F117="h3",F117="i1",F117="i2",F117="j1",F117="j2",F117="k",F117="l1",F117="l2",F117="m1",F117="m2",F117="m3",F117="n",F117="o",F117="p",F117="q",F117="r",F117="s",F117="t",F117="u",F117="f"),MIN(G117,VLOOKUP(F117,'Appx 3 (Mass) Rules'!$A$1:$D$150,4,0)),MIN(G117,VLOOKUP(F117,'Appx 3 (Mass) Rules'!$A$1:$D$150,4,0),SUMPRODUCT(IF(I117="",0,INDEX('Appendix 3 Rules'!$B$2:$B$18,MATCH(F117,'Appendix 3 Rules'!$A$2:$A$17))))+(IF(K117="",0,INDEX('Appendix 3 Rules'!$C$2:$C$18,MATCH(F117,'Appendix 3 Rules'!$A$2:$A$17))))+(IF(M117="",0,INDEX('Appendix 3 Rules'!$D$2:$D$18,MATCH(F117,'Appendix 3 Rules'!$A$2:$A$17))))+(IF(O117="",0,INDEX('Appendix 3 Rules'!$E$2:$E$18,MATCH(F117,'Appendix 3 Rules'!$A$2:$A$17))))+(IF(Q117="",0,INDEX('Appendix 3 Rules'!$F$2:$F$18,MATCH(F117,'Appendix 3 Rules'!$A$2:$A$17))))+(IF(S117="",0,INDEX('Appendix 3 Rules'!$G$2:$G$18,MATCH(F117,'Appendix 3 Rules'!$A$2:$A$17))))+(IF(U117="",0,INDEX('Appendix 3 Rules'!$H$2:$H$18,MATCH(F117,'Appendix 3 Rules'!$A$2:$A$17))))+(IF(W117="",0,INDEX('Appendix 3 Rules'!$I$2:$I$18,MATCH(F117,'Appendix 3 Rules'!$A$2:$A$17))))+(IF(Y117="",0,INDEX('Appendix 3 Rules'!$J$2:$J$18,MATCH(F117,'Appendix 3 Rules'!$A$2:$A$17))))+(IF(AA117="",0,INDEX('Appendix 3 Rules'!$K$2:$K$18,MATCH(F117,'Appendix 3 Rules'!$A$2:$A$17))))+(IF(AC117="",0,INDEX('Appendix 3 Rules'!$L$2:$L$18,MATCH(F117,'Appendix 3 Rules'!$A$2:$A$17))))+(IF(AE117="",0,INDEX('Appendix 3 Rules'!$M$2:$M$18,MATCH(F117,'Appendix 3 Rules'!$A$2:$A$17))))+(IF(AG117="",0,INDEX('Appendix 3 Rules'!$N$2:$N$18,MATCH(F117,'Appendix 3 Rules'!$A$2:$A$17))))+(IF(F117="gc1",VLOOKUP(F117,'Appendix 3 Rules'!A$34:$O108,15)))+(IF(F117="gc2",VLOOKUP(F117,'Appendix 3 Rules'!A$34:$O108,15)))+(IF(F117="gc3",VLOOKUP(F117,'Appendix 3 Rules'!A$34:$O108,15)))+(IF(F117="gr1",VLOOKUP(F117,'Appendix 3 Rules'!A$34:$O108,15)))+(IF(F117="gr2",VLOOKUP(F117,'Appendix 3 Rules'!A$34:$O108,15)))+(IF(F117="gr3",VLOOKUP(F117,'Appendix 3 Rules'!A$34:$O108,15)))+(IF(F117="h1",VLOOKUP(F117,'Appendix 3 Rules'!A$34:$O108,15)))+(IF(F117="h2",VLOOKUP(F117,'Appendix 3 Rules'!A$34:$O108,15)))+(IF(F117="h3",VLOOKUP(F117,'Appendix 3 Rules'!A$34:$O108,15)))+(IF(F117="i1",VLOOKUP(F117,'Appendix 3 Rules'!A$34:$O108,15)))+(IF(F117="i2",VLOOKUP(F117,'Appendix 3 Rules'!A$34:$O108,15)))+(IF(F117="j1",VLOOKUP(F117,'Appendix 3 Rules'!A$34:$O108,15)))+(IF(F117="j2",VLOOKUP(F117,'Appendix 3 Rules'!A$34:$O108,15)))+(IF(F117="k",VLOOKUP(F117,'Appendix 3 Rules'!A$34:$O108,15)))+(IF(F117="l1",VLOOKUP(F117,'Appendix 3 Rules'!A$34:$O108,15)))+(IF(F117="l2",VLOOKUP(F117,'Appendix 3 Rules'!A$34:$O108,15)))+(IF(F117="m1",VLOOKUP(F117,'Appendix 3 Rules'!A$34:$O108,15)))+(IF(F117="m2",VLOOKUP(F117,'Appendix 3 Rules'!A$34:$O108,15)))+(IF(F117="m3",VLOOKUP(F117,'Appendix 3 Rules'!A$34:$O108,15)))+(IF(F117="n",VLOOKUP(F117,'Appendix 3 Rules'!A$34:$O108,15)))+(IF(F117="o",VLOOKUP(F117,'Appendix 3 Rules'!A$34:$O108,15)))+(IF(F117="p",VLOOKUP(F117,'Appendix 3 Rules'!A$34:$O108,15)))+(IF(F117="q",VLOOKUP(F117,'Appendix 3 Rules'!A$34:$O108,15)))+(IF(F117="r",VLOOKUP(F117,'Appendix 3 Rules'!A$34:$O108,15)))+(IF(F117="s",VLOOKUP(F117,'Appendix 3 Rules'!A$34:$O108,15)))+(IF(F117="t",VLOOKUP(F117,'Appendix 3 Rules'!A$34:$O108,15)))+(IF(F117="u",VLOOKUP(F117,'Appendix 3 Rules'!A$34:$O108,15))))))</f>
        <v/>
      </c>
      <c r="I117" s="12"/>
      <c r="J117" s="13"/>
      <c r="K117" s="12"/>
      <c r="L117" s="13"/>
      <c r="M117" s="12"/>
      <c r="N117" s="13"/>
      <c r="O117" s="12"/>
      <c r="P117" s="13"/>
      <c r="Q117" s="12"/>
      <c r="R117" s="13"/>
      <c r="S117" s="12"/>
      <c r="T117" s="13"/>
      <c r="U117" s="12"/>
      <c r="V117" s="13"/>
      <c r="W117" s="12"/>
      <c r="X117" s="13"/>
      <c r="Y117" s="12"/>
      <c r="Z117" s="13"/>
      <c r="AA117" s="12"/>
      <c r="AB117" s="13"/>
      <c r="AC117" s="8"/>
      <c r="AD117" s="13"/>
      <c r="AE117" s="8"/>
      <c r="AF117" s="13"/>
      <c r="AG117" s="8"/>
      <c r="AH117" s="13"/>
      <c r="AI117" s="60"/>
      <c r="AK117" s="13" t="str">
        <f>IF(AND(F117&lt;&gt;"f",M117&lt;&gt;""),VLOOKUP(F117,'Appendix 3 Rules'!$A$1:$O$34,4,FALSE),"")</f>
        <v/>
      </c>
      <c r="AL117" s="13" t="str">
        <f>IF(Q117="","",VLOOKUP(F117,'Appendix 3 Rules'!$A$1:$N$34,6,FALSE))</f>
        <v/>
      </c>
      <c r="AM117" s="13" t="str">
        <f>IF(AND(F117="f",U117&lt;&gt;""),VLOOKUP(F117,'Appendix 3 Rules'!$A$1:$N$34,8,FALSE),"")</f>
        <v/>
      </c>
    </row>
    <row r="118" spans="1:39" ht="18" customHeight="1" x14ac:dyDescent="0.2">
      <c r="B118" s="78"/>
      <c r="C118" s="9"/>
      <c r="D118" s="10"/>
      <c r="E118" s="9"/>
      <c r="F118" s="8"/>
      <c r="G118" s="20" t="str">
        <f>IF(F118="","",SUMPRODUCT(IF(I118="",0,INDEX('Appendix 3 Rules'!$B$2:$B$18,MATCH(F118,'Appendix 3 Rules'!$A$2:$A$17))))+(IF(K118="",0,INDEX('Appendix 3 Rules'!$C$2:$C$18,MATCH(F118,'Appendix 3 Rules'!$A$2:$A$17))))+(IF(M118="",0,INDEX('Appendix 3 Rules'!$D$2:$D$18,MATCH(F118,'Appendix 3 Rules'!$A$2:$A$17))))+(IF(O118="",0,INDEX('Appendix 3 Rules'!$E$2:$E$18,MATCH(F118,'Appendix 3 Rules'!$A$2:$A$17))))+(IF(Q118="",0,INDEX('Appendix 3 Rules'!$F$2:$F$18,MATCH(F118,'Appendix 3 Rules'!$A$2:$A$17))))+(IF(S118="",0,INDEX('Appendix 3 Rules'!$G$2:$G$18,MATCH(F118,'Appendix 3 Rules'!$A$2:$A$17))))+(IF(U118="",0,INDEX('Appendix 3 Rules'!$H$2:$H$18,MATCH(F118,'Appendix 3 Rules'!$A$2:$A$17))))+(IF(W118="",0,INDEX('Appendix 3 Rules'!$I$2:$I$18,MATCH(F118,'Appendix 3 Rules'!$A$2:$A$17))))+(IF(Y118="",0,INDEX('Appendix 3 Rules'!$J$2:$J$18,MATCH(F118,'Appendix 3 Rules'!$A$2:$A$17))))+(IF(AA118="",0,INDEX('Appendix 3 Rules'!$K$2:$K$18,MATCH(F118,'Appendix 3 Rules'!$A$2:$A$17))))+(IF(AC118="",0,INDEX('Appendix 3 Rules'!$L$2:$L$18,MATCH(F118,'Appendix 3 Rules'!$A$2:$A$17))))+(IF(AE118="",0,INDEX('Appendix 3 Rules'!$M$2:$M$18,MATCH(F118,'Appendix 3 Rules'!$A$2:$A$17))))+(IF(AG118="",0,INDEX('Appendix 3 Rules'!$N$2:$N$18,MATCH(F118,'Appendix 3 Rules'!$A$2:$A$17))))+(IF(F118="gc1",VLOOKUP(F118,'Appendix 3 Rules'!A$34:$O109,15)))+(IF(F118="gc2",VLOOKUP(F118,'Appendix 3 Rules'!A$34:$O109,15)))+(IF(F118="gc3",VLOOKUP(F118,'Appendix 3 Rules'!A$34:$O109,15)))+(IF(F118="gr1",VLOOKUP(F118,'Appendix 3 Rules'!A$34:$O109,15)))+(IF(F118="gr2",VLOOKUP(F118,'Appendix 3 Rules'!A$34:$O109,15)))+(IF(F118="gr3",VLOOKUP(F118,'Appendix 3 Rules'!A$34:$O109,15)))+(IF(F118="h1",VLOOKUP(F118,'Appendix 3 Rules'!A$34:$O109,15)))+(IF(F118="h2",VLOOKUP(F118,'Appendix 3 Rules'!A$34:$O109,15)))+(IF(F118="h3",VLOOKUP(F118,'Appendix 3 Rules'!A$34:$O109,15)))+(IF(F118="i1",VLOOKUP(F118,'Appendix 3 Rules'!A$34:$O109,15)))+(IF(F118="i2",VLOOKUP(F118,'Appendix 3 Rules'!A$34:$O109,15)))+(IF(F118="j1",VLOOKUP(F118,'Appendix 3 Rules'!A$34:$O109,15)))+(IF(F118="j2",VLOOKUP(F118,'Appendix 3 Rules'!A$34:$O109,15)))+(IF(F118="k",VLOOKUP(F118,'Appendix 3 Rules'!A$34:$O109,15)))+(IF(F118="l1",VLOOKUP(F118,'Appendix 3 Rules'!A$34:$O109,15)))+(IF(F118="l2",VLOOKUP(F118,'Appendix 3 Rules'!A$34:$O109,15)))+(IF(F118="m1",VLOOKUP(F118,'Appendix 3 Rules'!A$34:$O109,15)))+(IF(F118="m2",VLOOKUP(F118,'Appendix 3 Rules'!A$34:$O109,15)))+(IF(F118="m3",VLOOKUP(F118,'Appendix 3 Rules'!A$34:$O109,15)))+(IF(F118="n",VLOOKUP(F118,'Appendix 3 Rules'!A$34:$O109,15)))+(IF(F118="o",VLOOKUP(F118,'Appendix 3 Rules'!A$34:$O109,15)))+(IF(F118="p",VLOOKUP(F118,'Appendix 3 Rules'!A$34:$O109,15)))+(IF(F118="q",VLOOKUP(F118,'Appendix 3 Rules'!A$34:$O109,15)))+(IF(F118="r",VLOOKUP(F118,'Appendix 3 Rules'!A$34:$O109,15)))+(IF(F118="s",VLOOKUP(F118,'Appendix 3 Rules'!A$34:$O109,15)))+(IF(F118="t",VLOOKUP(F118,'Appendix 3 Rules'!A$34:$O109,15)))+(IF(F118="u",VLOOKUP(F118,'Appendix 3 Rules'!A$34:$O109,15))))</f>
        <v/>
      </c>
      <c r="H118" s="80" t="str">
        <f>IF(F118="","",IF(OR(F118="d",F118="e",F118="gc1",F118="gc2",F118="gc3",F118="gr1",F118="gr2",F118="gr3",F118="h1",F118="h2",F118="h3",F118="i1",F118="i2",F118="j1",F118="j2",F118="k",F118="l1",F118="l2",F118="m1",F118="m2",F118="m3",F118="n",F118="o",F118="p",F118="q",F118="r",F118="s",F118="t",F118="u",F118="f"),MIN(G118,VLOOKUP(F118,'Appx 3 (Mass) Rules'!$A$1:$D$150,4,0)),MIN(G118,VLOOKUP(F118,'Appx 3 (Mass) Rules'!$A$1:$D$150,4,0),SUMPRODUCT(IF(I118="",0,INDEX('Appendix 3 Rules'!$B$2:$B$18,MATCH(F118,'Appendix 3 Rules'!$A$2:$A$17))))+(IF(K118="",0,INDEX('Appendix 3 Rules'!$C$2:$C$18,MATCH(F118,'Appendix 3 Rules'!$A$2:$A$17))))+(IF(M118="",0,INDEX('Appendix 3 Rules'!$D$2:$D$18,MATCH(F118,'Appendix 3 Rules'!$A$2:$A$17))))+(IF(O118="",0,INDEX('Appendix 3 Rules'!$E$2:$E$18,MATCH(F118,'Appendix 3 Rules'!$A$2:$A$17))))+(IF(Q118="",0,INDEX('Appendix 3 Rules'!$F$2:$F$18,MATCH(F118,'Appendix 3 Rules'!$A$2:$A$17))))+(IF(S118="",0,INDEX('Appendix 3 Rules'!$G$2:$G$18,MATCH(F118,'Appendix 3 Rules'!$A$2:$A$17))))+(IF(U118="",0,INDEX('Appendix 3 Rules'!$H$2:$H$18,MATCH(F118,'Appendix 3 Rules'!$A$2:$A$17))))+(IF(W118="",0,INDEX('Appendix 3 Rules'!$I$2:$I$18,MATCH(F118,'Appendix 3 Rules'!$A$2:$A$17))))+(IF(Y118="",0,INDEX('Appendix 3 Rules'!$J$2:$J$18,MATCH(F118,'Appendix 3 Rules'!$A$2:$A$17))))+(IF(AA118="",0,INDEX('Appendix 3 Rules'!$K$2:$K$18,MATCH(F118,'Appendix 3 Rules'!$A$2:$A$17))))+(IF(AC118="",0,INDEX('Appendix 3 Rules'!$L$2:$L$18,MATCH(F118,'Appendix 3 Rules'!$A$2:$A$17))))+(IF(AE118="",0,INDEX('Appendix 3 Rules'!$M$2:$M$18,MATCH(F118,'Appendix 3 Rules'!$A$2:$A$17))))+(IF(AG118="",0,INDEX('Appendix 3 Rules'!$N$2:$N$18,MATCH(F118,'Appendix 3 Rules'!$A$2:$A$17))))+(IF(F118="gc1",VLOOKUP(F118,'Appendix 3 Rules'!A$34:$O109,15)))+(IF(F118="gc2",VLOOKUP(F118,'Appendix 3 Rules'!A$34:$O109,15)))+(IF(F118="gc3",VLOOKUP(F118,'Appendix 3 Rules'!A$34:$O109,15)))+(IF(F118="gr1",VLOOKUP(F118,'Appendix 3 Rules'!A$34:$O109,15)))+(IF(F118="gr2",VLOOKUP(F118,'Appendix 3 Rules'!A$34:$O109,15)))+(IF(F118="gr3",VLOOKUP(F118,'Appendix 3 Rules'!A$34:$O109,15)))+(IF(F118="h1",VLOOKUP(F118,'Appendix 3 Rules'!A$34:$O109,15)))+(IF(F118="h2",VLOOKUP(F118,'Appendix 3 Rules'!A$34:$O109,15)))+(IF(F118="h3",VLOOKUP(F118,'Appendix 3 Rules'!A$34:$O109,15)))+(IF(F118="i1",VLOOKUP(F118,'Appendix 3 Rules'!A$34:$O109,15)))+(IF(F118="i2",VLOOKUP(F118,'Appendix 3 Rules'!A$34:$O109,15)))+(IF(F118="j1",VLOOKUP(F118,'Appendix 3 Rules'!A$34:$O109,15)))+(IF(F118="j2",VLOOKUP(F118,'Appendix 3 Rules'!A$34:$O109,15)))+(IF(F118="k",VLOOKUP(F118,'Appendix 3 Rules'!A$34:$O109,15)))+(IF(F118="l1",VLOOKUP(F118,'Appendix 3 Rules'!A$34:$O109,15)))+(IF(F118="l2",VLOOKUP(F118,'Appendix 3 Rules'!A$34:$O109,15)))+(IF(F118="m1",VLOOKUP(F118,'Appendix 3 Rules'!A$34:$O109,15)))+(IF(F118="m2",VLOOKUP(F118,'Appendix 3 Rules'!A$34:$O109,15)))+(IF(F118="m3",VLOOKUP(F118,'Appendix 3 Rules'!A$34:$O109,15)))+(IF(F118="n",VLOOKUP(F118,'Appendix 3 Rules'!A$34:$O109,15)))+(IF(F118="o",VLOOKUP(F118,'Appendix 3 Rules'!A$34:$O109,15)))+(IF(F118="p",VLOOKUP(F118,'Appendix 3 Rules'!A$34:$O109,15)))+(IF(F118="q",VLOOKUP(F118,'Appendix 3 Rules'!A$34:$O109,15)))+(IF(F118="r",VLOOKUP(F118,'Appendix 3 Rules'!A$34:$O109,15)))+(IF(F118="s",VLOOKUP(F118,'Appendix 3 Rules'!A$34:$O109,15)))+(IF(F118="t",VLOOKUP(F118,'Appendix 3 Rules'!A$34:$O109,15)))+(IF(F118="u",VLOOKUP(F118,'Appendix 3 Rules'!A$34:$O109,15))))))</f>
        <v/>
      </c>
      <c r="I118" s="11"/>
      <c r="J118" s="14"/>
      <c r="K118" s="11"/>
      <c r="L118" s="14"/>
      <c r="M118" s="11"/>
      <c r="N118" s="14"/>
      <c r="O118" s="11"/>
      <c r="P118" s="14"/>
      <c r="Q118" s="11"/>
      <c r="R118" s="14"/>
      <c r="S118" s="76"/>
      <c r="T118" s="14"/>
      <c r="U118" s="11"/>
      <c r="V118" s="14"/>
      <c r="W118" s="11"/>
      <c r="X118" s="14"/>
      <c r="Y118" s="77"/>
      <c r="Z118" s="14"/>
      <c r="AA118" s="77"/>
      <c r="AB118" s="14"/>
      <c r="AC118" s="8"/>
      <c r="AD118" s="13"/>
      <c r="AE118" s="8"/>
      <c r="AF118" s="13"/>
      <c r="AG118" s="8"/>
      <c r="AH118" s="13"/>
      <c r="AI118" s="60"/>
      <c r="AK118" s="13" t="str">
        <f>IF(AND(F118&lt;&gt;"f",M118&lt;&gt;""),VLOOKUP(F118,'Appendix 3 Rules'!$A$1:$O$34,4,FALSE),"")</f>
        <v/>
      </c>
      <c r="AL118" s="13" t="str">
        <f>IF(Q118="","",VLOOKUP(F118,'Appendix 3 Rules'!$A$1:$N$34,6,FALSE))</f>
        <v/>
      </c>
      <c r="AM118" s="13" t="str">
        <f>IF(AND(F118="f",U118&lt;&gt;""),VLOOKUP(F118,'Appendix 3 Rules'!$A$1:$N$34,8,FALSE),"")</f>
        <v/>
      </c>
    </row>
    <row r="119" spans="1:39" ht="18" customHeight="1" x14ac:dyDescent="0.2">
      <c r="B119" s="78"/>
      <c r="C119" s="9"/>
      <c r="D119" s="10"/>
      <c r="E119" s="9"/>
      <c r="F119" s="8"/>
      <c r="G119" s="20" t="str">
        <f>IF(F119="","",SUMPRODUCT(IF(I119="",0,INDEX('Appendix 3 Rules'!$B$2:$B$18,MATCH(F119,'Appendix 3 Rules'!$A$2:$A$17))))+(IF(K119="",0,INDEX('Appendix 3 Rules'!$C$2:$C$18,MATCH(F119,'Appendix 3 Rules'!$A$2:$A$17))))+(IF(M119="",0,INDEX('Appendix 3 Rules'!$D$2:$D$18,MATCH(F119,'Appendix 3 Rules'!$A$2:$A$17))))+(IF(O119="",0,INDEX('Appendix 3 Rules'!$E$2:$E$18,MATCH(F119,'Appendix 3 Rules'!$A$2:$A$17))))+(IF(Q119="",0,INDEX('Appendix 3 Rules'!$F$2:$F$18,MATCH(F119,'Appendix 3 Rules'!$A$2:$A$17))))+(IF(S119="",0,INDEX('Appendix 3 Rules'!$G$2:$G$18,MATCH(F119,'Appendix 3 Rules'!$A$2:$A$17))))+(IF(U119="",0,INDEX('Appendix 3 Rules'!$H$2:$H$18,MATCH(F119,'Appendix 3 Rules'!$A$2:$A$17))))+(IF(W119="",0,INDEX('Appendix 3 Rules'!$I$2:$I$18,MATCH(F119,'Appendix 3 Rules'!$A$2:$A$17))))+(IF(Y119="",0,INDEX('Appendix 3 Rules'!$J$2:$J$18,MATCH(F119,'Appendix 3 Rules'!$A$2:$A$17))))+(IF(AA119="",0,INDEX('Appendix 3 Rules'!$K$2:$K$18,MATCH(F119,'Appendix 3 Rules'!$A$2:$A$17))))+(IF(AC119="",0,INDEX('Appendix 3 Rules'!$L$2:$L$18,MATCH(F119,'Appendix 3 Rules'!$A$2:$A$17))))+(IF(AE119="",0,INDEX('Appendix 3 Rules'!$M$2:$M$18,MATCH(F119,'Appendix 3 Rules'!$A$2:$A$17))))+(IF(AG119="",0,INDEX('Appendix 3 Rules'!$N$2:$N$18,MATCH(F119,'Appendix 3 Rules'!$A$2:$A$17))))+(IF(F119="gc1",VLOOKUP(F119,'Appendix 3 Rules'!A$34:$O110,15)))+(IF(F119="gc2",VLOOKUP(F119,'Appendix 3 Rules'!A$34:$O110,15)))+(IF(F119="gc3",VLOOKUP(F119,'Appendix 3 Rules'!A$34:$O110,15)))+(IF(F119="gr1",VLOOKUP(F119,'Appendix 3 Rules'!A$34:$O110,15)))+(IF(F119="gr2",VLOOKUP(F119,'Appendix 3 Rules'!A$34:$O110,15)))+(IF(F119="gr3",VLOOKUP(F119,'Appendix 3 Rules'!A$34:$O110,15)))+(IF(F119="h1",VLOOKUP(F119,'Appendix 3 Rules'!A$34:$O110,15)))+(IF(F119="h2",VLOOKUP(F119,'Appendix 3 Rules'!A$34:$O110,15)))+(IF(F119="h3",VLOOKUP(F119,'Appendix 3 Rules'!A$34:$O110,15)))+(IF(F119="i1",VLOOKUP(F119,'Appendix 3 Rules'!A$34:$O110,15)))+(IF(F119="i2",VLOOKUP(F119,'Appendix 3 Rules'!A$34:$O110,15)))+(IF(F119="j1",VLOOKUP(F119,'Appendix 3 Rules'!A$34:$O110,15)))+(IF(F119="j2",VLOOKUP(F119,'Appendix 3 Rules'!A$34:$O110,15)))+(IF(F119="k",VLOOKUP(F119,'Appendix 3 Rules'!A$34:$O110,15)))+(IF(F119="l1",VLOOKUP(F119,'Appendix 3 Rules'!A$34:$O110,15)))+(IF(F119="l2",VLOOKUP(F119,'Appendix 3 Rules'!A$34:$O110,15)))+(IF(F119="m1",VLOOKUP(F119,'Appendix 3 Rules'!A$34:$O110,15)))+(IF(F119="m2",VLOOKUP(F119,'Appendix 3 Rules'!A$34:$O110,15)))+(IF(F119="m3",VLOOKUP(F119,'Appendix 3 Rules'!A$34:$O110,15)))+(IF(F119="n",VLOOKUP(F119,'Appendix 3 Rules'!A$34:$O110,15)))+(IF(F119="o",VLOOKUP(F119,'Appendix 3 Rules'!A$34:$O110,15)))+(IF(F119="p",VLOOKUP(F119,'Appendix 3 Rules'!A$34:$O110,15)))+(IF(F119="q",VLOOKUP(F119,'Appendix 3 Rules'!A$34:$O110,15)))+(IF(F119="r",VLOOKUP(F119,'Appendix 3 Rules'!A$34:$O110,15)))+(IF(F119="s",VLOOKUP(F119,'Appendix 3 Rules'!A$34:$O110,15)))+(IF(F119="t",VLOOKUP(F119,'Appendix 3 Rules'!A$34:$O110,15)))+(IF(F119="u",VLOOKUP(F119,'Appendix 3 Rules'!A$34:$O110,15))))</f>
        <v/>
      </c>
      <c r="H119" s="80" t="str">
        <f>IF(F119="","",IF(OR(F119="d",F119="e",F119="gc1",F119="gc2",F119="gc3",F119="gr1",F119="gr2",F119="gr3",F119="h1",F119="h2",F119="h3",F119="i1",F119="i2",F119="j1",F119="j2",F119="k",F119="l1",F119="l2",F119="m1",F119="m2",F119="m3",F119="n",F119="o",F119="p",F119="q",F119="r",F119="s",F119="t",F119="u",F119="f"),MIN(G119,VLOOKUP(F119,'Appx 3 (Mass) Rules'!$A$1:$D$150,4,0)),MIN(G119,VLOOKUP(F119,'Appx 3 (Mass) Rules'!$A$1:$D$150,4,0),SUMPRODUCT(IF(I119="",0,INDEX('Appendix 3 Rules'!$B$2:$B$18,MATCH(F119,'Appendix 3 Rules'!$A$2:$A$17))))+(IF(K119="",0,INDEX('Appendix 3 Rules'!$C$2:$C$18,MATCH(F119,'Appendix 3 Rules'!$A$2:$A$17))))+(IF(M119="",0,INDEX('Appendix 3 Rules'!$D$2:$D$18,MATCH(F119,'Appendix 3 Rules'!$A$2:$A$17))))+(IF(O119="",0,INDEX('Appendix 3 Rules'!$E$2:$E$18,MATCH(F119,'Appendix 3 Rules'!$A$2:$A$17))))+(IF(Q119="",0,INDEX('Appendix 3 Rules'!$F$2:$F$18,MATCH(F119,'Appendix 3 Rules'!$A$2:$A$17))))+(IF(S119="",0,INDEX('Appendix 3 Rules'!$G$2:$G$18,MATCH(F119,'Appendix 3 Rules'!$A$2:$A$17))))+(IF(U119="",0,INDEX('Appendix 3 Rules'!$H$2:$H$18,MATCH(F119,'Appendix 3 Rules'!$A$2:$A$17))))+(IF(W119="",0,INDEX('Appendix 3 Rules'!$I$2:$I$18,MATCH(F119,'Appendix 3 Rules'!$A$2:$A$17))))+(IF(Y119="",0,INDEX('Appendix 3 Rules'!$J$2:$J$18,MATCH(F119,'Appendix 3 Rules'!$A$2:$A$17))))+(IF(AA119="",0,INDEX('Appendix 3 Rules'!$K$2:$K$18,MATCH(F119,'Appendix 3 Rules'!$A$2:$A$17))))+(IF(AC119="",0,INDEX('Appendix 3 Rules'!$L$2:$L$18,MATCH(F119,'Appendix 3 Rules'!$A$2:$A$17))))+(IF(AE119="",0,INDEX('Appendix 3 Rules'!$M$2:$M$18,MATCH(F119,'Appendix 3 Rules'!$A$2:$A$17))))+(IF(AG119="",0,INDEX('Appendix 3 Rules'!$N$2:$N$18,MATCH(F119,'Appendix 3 Rules'!$A$2:$A$17))))+(IF(F119="gc1",VLOOKUP(F119,'Appendix 3 Rules'!A$34:$O110,15)))+(IF(F119="gc2",VLOOKUP(F119,'Appendix 3 Rules'!A$34:$O110,15)))+(IF(F119="gc3",VLOOKUP(F119,'Appendix 3 Rules'!A$34:$O110,15)))+(IF(F119="gr1",VLOOKUP(F119,'Appendix 3 Rules'!A$34:$O110,15)))+(IF(F119="gr2",VLOOKUP(F119,'Appendix 3 Rules'!A$34:$O110,15)))+(IF(F119="gr3",VLOOKUP(F119,'Appendix 3 Rules'!A$34:$O110,15)))+(IF(F119="h1",VLOOKUP(F119,'Appendix 3 Rules'!A$34:$O110,15)))+(IF(F119="h2",VLOOKUP(F119,'Appendix 3 Rules'!A$34:$O110,15)))+(IF(F119="h3",VLOOKUP(F119,'Appendix 3 Rules'!A$34:$O110,15)))+(IF(F119="i1",VLOOKUP(F119,'Appendix 3 Rules'!A$34:$O110,15)))+(IF(F119="i2",VLOOKUP(F119,'Appendix 3 Rules'!A$34:$O110,15)))+(IF(F119="j1",VLOOKUP(F119,'Appendix 3 Rules'!A$34:$O110,15)))+(IF(F119="j2",VLOOKUP(F119,'Appendix 3 Rules'!A$34:$O110,15)))+(IF(F119="k",VLOOKUP(F119,'Appendix 3 Rules'!A$34:$O110,15)))+(IF(F119="l1",VLOOKUP(F119,'Appendix 3 Rules'!A$34:$O110,15)))+(IF(F119="l2",VLOOKUP(F119,'Appendix 3 Rules'!A$34:$O110,15)))+(IF(F119="m1",VLOOKUP(F119,'Appendix 3 Rules'!A$34:$O110,15)))+(IF(F119="m2",VLOOKUP(F119,'Appendix 3 Rules'!A$34:$O110,15)))+(IF(F119="m3",VLOOKUP(F119,'Appendix 3 Rules'!A$34:$O110,15)))+(IF(F119="n",VLOOKUP(F119,'Appendix 3 Rules'!A$34:$O110,15)))+(IF(F119="o",VLOOKUP(F119,'Appendix 3 Rules'!A$34:$O110,15)))+(IF(F119="p",VLOOKUP(F119,'Appendix 3 Rules'!A$34:$O110,15)))+(IF(F119="q",VLOOKUP(F119,'Appendix 3 Rules'!A$34:$O110,15)))+(IF(F119="r",VLOOKUP(F119,'Appendix 3 Rules'!A$34:$O110,15)))+(IF(F119="s",VLOOKUP(F119,'Appendix 3 Rules'!A$34:$O110,15)))+(IF(F119="t",VLOOKUP(F119,'Appendix 3 Rules'!A$34:$O110,15)))+(IF(F119="u",VLOOKUP(F119,'Appendix 3 Rules'!A$34:$O110,15))))))</f>
        <v/>
      </c>
      <c r="I119" s="12"/>
      <c r="J119" s="13"/>
      <c r="K119" s="12"/>
      <c r="L119" s="13"/>
      <c r="M119" s="12"/>
      <c r="N119" s="13"/>
      <c r="O119" s="12"/>
      <c r="P119" s="13"/>
      <c r="Q119" s="12"/>
      <c r="R119" s="13"/>
      <c r="S119" s="12"/>
      <c r="T119" s="13"/>
      <c r="U119" s="12"/>
      <c r="V119" s="13"/>
      <c r="W119" s="12"/>
      <c r="X119" s="13"/>
      <c r="Y119" s="12"/>
      <c r="Z119" s="13"/>
      <c r="AA119" s="12"/>
      <c r="AB119" s="13"/>
      <c r="AC119" s="8"/>
      <c r="AD119" s="13"/>
      <c r="AE119" s="8"/>
      <c r="AF119" s="13"/>
      <c r="AG119" s="8"/>
      <c r="AH119" s="13"/>
      <c r="AI119" s="60"/>
      <c r="AK119" s="13" t="str">
        <f>IF(AND(F119&lt;&gt;"f",M119&lt;&gt;""),VLOOKUP(F119,'Appendix 3 Rules'!$A$1:$O$34,4,FALSE),"")</f>
        <v/>
      </c>
      <c r="AL119" s="13" t="str">
        <f>IF(Q119="","",VLOOKUP(F119,'Appendix 3 Rules'!$A$1:$N$34,6,FALSE))</f>
        <v/>
      </c>
      <c r="AM119" s="13" t="str">
        <f>IF(AND(F119="f",U119&lt;&gt;""),VLOOKUP(F119,'Appendix 3 Rules'!$A$1:$N$34,8,FALSE),"")</f>
        <v/>
      </c>
    </row>
    <row r="120" spans="1:39" ht="18" customHeight="1" x14ac:dyDescent="0.2">
      <c r="B120" s="78"/>
      <c r="C120" s="9"/>
      <c r="D120" s="10"/>
      <c r="E120" s="9"/>
      <c r="F120" s="8"/>
      <c r="G120" s="20" t="str">
        <f>IF(F120="","",SUMPRODUCT(IF(I120="",0,INDEX('Appendix 3 Rules'!$B$2:$B$18,MATCH(F120,'Appendix 3 Rules'!$A$2:$A$17))))+(IF(K120="",0,INDEX('Appendix 3 Rules'!$C$2:$C$18,MATCH(F120,'Appendix 3 Rules'!$A$2:$A$17))))+(IF(M120="",0,INDEX('Appendix 3 Rules'!$D$2:$D$18,MATCH(F120,'Appendix 3 Rules'!$A$2:$A$17))))+(IF(O120="",0,INDEX('Appendix 3 Rules'!$E$2:$E$18,MATCH(F120,'Appendix 3 Rules'!$A$2:$A$17))))+(IF(Q120="",0,INDEX('Appendix 3 Rules'!$F$2:$F$18,MATCH(F120,'Appendix 3 Rules'!$A$2:$A$17))))+(IF(S120="",0,INDEX('Appendix 3 Rules'!$G$2:$G$18,MATCH(F120,'Appendix 3 Rules'!$A$2:$A$17))))+(IF(U120="",0,INDEX('Appendix 3 Rules'!$H$2:$H$18,MATCH(F120,'Appendix 3 Rules'!$A$2:$A$17))))+(IF(W120="",0,INDEX('Appendix 3 Rules'!$I$2:$I$18,MATCH(F120,'Appendix 3 Rules'!$A$2:$A$17))))+(IF(Y120="",0,INDEX('Appendix 3 Rules'!$J$2:$J$18,MATCH(F120,'Appendix 3 Rules'!$A$2:$A$17))))+(IF(AA120="",0,INDEX('Appendix 3 Rules'!$K$2:$K$18,MATCH(F120,'Appendix 3 Rules'!$A$2:$A$17))))+(IF(AC120="",0,INDEX('Appendix 3 Rules'!$L$2:$L$18,MATCH(F120,'Appendix 3 Rules'!$A$2:$A$17))))+(IF(AE120="",0,INDEX('Appendix 3 Rules'!$M$2:$M$18,MATCH(F120,'Appendix 3 Rules'!$A$2:$A$17))))+(IF(AG120="",0,INDEX('Appendix 3 Rules'!$N$2:$N$18,MATCH(F120,'Appendix 3 Rules'!$A$2:$A$17))))+(IF(F120="gc1",VLOOKUP(F120,'Appendix 3 Rules'!A$34:$O111,15)))+(IF(F120="gc2",VLOOKUP(F120,'Appendix 3 Rules'!A$34:$O111,15)))+(IF(F120="gc3",VLOOKUP(F120,'Appendix 3 Rules'!A$34:$O111,15)))+(IF(F120="gr1",VLOOKUP(F120,'Appendix 3 Rules'!A$34:$O111,15)))+(IF(F120="gr2",VLOOKUP(F120,'Appendix 3 Rules'!A$34:$O111,15)))+(IF(F120="gr3",VLOOKUP(F120,'Appendix 3 Rules'!A$34:$O111,15)))+(IF(F120="h1",VLOOKUP(F120,'Appendix 3 Rules'!A$34:$O111,15)))+(IF(F120="h2",VLOOKUP(F120,'Appendix 3 Rules'!A$34:$O111,15)))+(IF(F120="h3",VLOOKUP(F120,'Appendix 3 Rules'!A$34:$O111,15)))+(IF(F120="i1",VLOOKUP(F120,'Appendix 3 Rules'!A$34:$O111,15)))+(IF(F120="i2",VLOOKUP(F120,'Appendix 3 Rules'!A$34:$O111,15)))+(IF(F120="j1",VLOOKUP(F120,'Appendix 3 Rules'!A$34:$O111,15)))+(IF(F120="j2",VLOOKUP(F120,'Appendix 3 Rules'!A$34:$O111,15)))+(IF(F120="k",VLOOKUP(F120,'Appendix 3 Rules'!A$34:$O111,15)))+(IF(F120="l1",VLOOKUP(F120,'Appendix 3 Rules'!A$34:$O111,15)))+(IF(F120="l2",VLOOKUP(F120,'Appendix 3 Rules'!A$34:$O111,15)))+(IF(F120="m1",VLOOKUP(F120,'Appendix 3 Rules'!A$34:$O111,15)))+(IF(F120="m2",VLOOKUP(F120,'Appendix 3 Rules'!A$34:$O111,15)))+(IF(F120="m3",VLOOKUP(F120,'Appendix 3 Rules'!A$34:$O111,15)))+(IF(F120="n",VLOOKUP(F120,'Appendix 3 Rules'!A$34:$O111,15)))+(IF(F120="o",VLOOKUP(F120,'Appendix 3 Rules'!A$34:$O111,15)))+(IF(F120="p",VLOOKUP(F120,'Appendix 3 Rules'!A$34:$O111,15)))+(IF(F120="q",VLOOKUP(F120,'Appendix 3 Rules'!A$34:$O111,15)))+(IF(F120="r",VLOOKUP(F120,'Appendix 3 Rules'!A$34:$O111,15)))+(IF(F120="s",VLOOKUP(F120,'Appendix 3 Rules'!A$34:$O111,15)))+(IF(F120="t",VLOOKUP(F120,'Appendix 3 Rules'!A$34:$O111,15)))+(IF(F120="u",VLOOKUP(F120,'Appendix 3 Rules'!A$34:$O111,15))))</f>
        <v/>
      </c>
      <c r="H120" s="80" t="str">
        <f>IF(F120="","",IF(OR(F120="d",F120="e",F120="gc1",F120="gc2",F120="gc3",F120="gr1",F120="gr2",F120="gr3",F120="h1",F120="h2",F120="h3",F120="i1",F120="i2",F120="j1",F120="j2",F120="k",F120="l1",F120="l2",F120="m1",F120="m2",F120="m3",F120="n",F120="o",F120="p",F120="q",F120="r",F120="s",F120="t",F120="u",F120="f"),MIN(G120,VLOOKUP(F120,'Appx 3 (Mass) Rules'!$A$1:$D$150,4,0)),MIN(G120,VLOOKUP(F120,'Appx 3 (Mass) Rules'!$A$1:$D$150,4,0),SUMPRODUCT(IF(I120="",0,INDEX('Appendix 3 Rules'!$B$2:$B$18,MATCH(F120,'Appendix 3 Rules'!$A$2:$A$17))))+(IF(K120="",0,INDEX('Appendix 3 Rules'!$C$2:$C$18,MATCH(F120,'Appendix 3 Rules'!$A$2:$A$17))))+(IF(M120="",0,INDEX('Appendix 3 Rules'!$D$2:$D$18,MATCH(F120,'Appendix 3 Rules'!$A$2:$A$17))))+(IF(O120="",0,INDEX('Appendix 3 Rules'!$E$2:$E$18,MATCH(F120,'Appendix 3 Rules'!$A$2:$A$17))))+(IF(Q120="",0,INDEX('Appendix 3 Rules'!$F$2:$F$18,MATCH(F120,'Appendix 3 Rules'!$A$2:$A$17))))+(IF(S120="",0,INDEX('Appendix 3 Rules'!$G$2:$G$18,MATCH(F120,'Appendix 3 Rules'!$A$2:$A$17))))+(IF(U120="",0,INDEX('Appendix 3 Rules'!$H$2:$H$18,MATCH(F120,'Appendix 3 Rules'!$A$2:$A$17))))+(IF(W120="",0,INDEX('Appendix 3 Rules'!$I$2:$I$18,MATCH(F120,'Appendix 3 Rules'!$A$2:$A$17))))+(IF(Y120="",0,INDEX('Appendix 3 Rules'!$J$2:$J$18,MATCH(F120,'Appendix 3 Rules'!$A$2:$A$17))))+(IF(AA120="",0,INDEX('Appendix 3 Rules'!$K$2:$K$18,MATCH(F120,'Appendix 3 Rules'!$A$2:$A$17))))+(IF(AC120="",0,INDEX('Appendix 3 Rules'!$L$2:$L$18,MATCH(F120,'Appendix 3 Rules'!$A$2:$A$17))))+(IF(AE120="",0,INDEX('Appendix 3 Rules'!$M$2:$M$18,MATCH(F120,'Appendix 3 Rules'!$A$2:$A$17))))+(IF(AG120="",0,INDEX('Appendix 3 Rules'!$N$2:$N$18,MATCH(F120,'Appendix 3 Rules'!$A$2:$A$17))))+(IF(F120="gc1",VLOOKUP(F120,'Appendix 3 Rules'!A$34:$O111,15)))+(IF(F120="gc2",VLOOKUP(F120,'Appendix 3 Rules'!A$34:$O111,15)))+(IF(F120="gc3",VLOOKUP(F120,'Appendix 3 Rules'!A$34:$O111,15)))+(IF(F120="gr1",VLOOKUP(F120,'Appendix 3 Rules'!A$34:$O111,15)))+(IF(F120="gr2",VLOOKUP(F120,'Appendix 3 Rules'!A$34:$O111,15)))+(IF(F120="gr3",VLOOKUP(F120,'Appendix 3 Rules'!A$34:$O111,15)))+(IF(F120="h1",VLOOKUP(F120,'Appendix 3 Rules'!A$34:$O111,15)))+(IF(F120="h2",VLOOKUP(F120,'Appendix 3 Rules'!A$34:$O111,15)))+(IF(F120="h3",VLOOKUP(F120,'Appendix 3 Rules'!A$34:$O111,15)))+(IF(F120="i1",VLOOKUP(F120,'Appendix 3 Rules'!A$34:$O111,15)))+(IF(F120="i2",VLOOKUP(F120,'Appendix 3 Rules'!A$34:$O111,15)))+(IF(F120="j1",VLOOKUP(F120,'Appendix 3 Rules'!A$34:$O111,15)))+(IF(F120="j2",VLOOKUP(F120,'Appendix 3 Rules'!A$34:$O111,15)))+(IF(F120="k",VLOOKUP(F120,'Appendix 3 Rules'!A$34:$O111,15)))+(IF(F120="l1",VLOOKUP(F120,'Appendix 3 Rules'!A$34:$O111,15)))+(IF(F120="l2",VLOOKUP(F120,'Appendix 3 Rules'!A$34:$O111,15)))+(IF(F120="m1",VLOOKUP(F120,'Appendix 3 Rules'!A$34:$O111,15)))+(IF(F120="m2",VLOOKUP(F120,'Appendix 3 Rules'!A$34:$O111,15)))+(IF(F120="m3",VLOOKUP(F120,'Appendix 3 Rules'!A$34:$O111,15)))+(IF(F120="n",VLOOKUP(F120,'Appendix 3 Rules'!A$34:$O111,15)))+(IF(F120="o",VLOOKUP(F120,'Appendix 3 Rules'!A$34:$O111,15)))+(IF(F120="p",VLOOKUP(F120,'Appendix 3 Rules'!A$34:$O111,15)))+(IF(F120="q",VLOOKUP(F120,'Appendix 3 Rules'!A$34:$O111,15)))+(IF(F120="r",VLOOKUP(F120,'Appendix 3 Rules'!A$34:$O111,15)))+(IF(F120="s",VLOOKUP(F120,'Appendix 3 Rules'!A$34:$O111,15)))+(IF(F120="t",VLOOKUP(F120,'Appendix 3 Rules'!A$34:$O111,15)))+(IF(F120="u",VLOOKUP(F120,'Appendix 3 Rules'!A$34:$O111,15))))))</f>
        <v/>
      </c>
      <c r="I120" s="11"/>
      <c r="J120" s="14"/>
      <c r="K120" s="11"/>
      <c r="L120" s="14"/>
      <c r="M120" s="11"/>
      <c r="N120" s="14"/>
      <c r="O120" s="11"/>
      <c r="P120" s="14"/>
      <c r="Q120" s="11"/>
      <c r="R120" s="14"/>
      <c r="S120" s="76"/>
      <c r="T120" s="14"/>
      <c r="U120" s="11"/>
      <c r="V120" s="14"/>
      <c r="W120" s="11"/>
      <c r="X120" s="14"/>
      <c r="Y120" s="77"/>
      <c r="Z120" s="14"/>
      <c r="AA120" s="77"/>
      <c r="AB120" s="14"/>
      <c r="AC120" s="8"/>
      <c r="AD120" s="13"/>
      <c r="AE120" s="8"/>
      <c r="AF120" s="13"/>
      <c r="AG120" s="8"/>
      <c r="AH120" s="13"/>
      <c r="AI120" s="60"/>
      <c r="AK120" s="13" t="str">
        <f>IF(AND(F120&lt;&gt;"f",M120&lt;&gt;""),VLOOKUP(F120,'Appendix 3 Rules'!$A$1:$O$34,4,FALSE),"")</f>
        <v/>
      </c>
      <c r="AL120" s="13" t="str">
        <f>IF(Q120="","",VLOOKUP(F120,'Appendix 3 Rules'!$A$1:$N$34,6,FALSE))</f>
        <v/>
      </c>
      <c r="AM120" s="13" t="str">
        <f>IF(AND(F120="f",U120&lt;&gt;""),VLOOKUP(F120,'Appendix 3 Rules'!$A$1:$N$34,8,FALSE),"")</f>
        <v/>
      </c>
    </row>
    <row r="121" spans="1:39" ht="18" customHeight="1" x14ac:dyDescent="0.2">
      <c r="B121" s="78"/>
      <c r="C121" s="9"/>
      <c r="D121" s="10"/>
      <c r="E121" s="9"/>
      <c r="F121" s="8"/>
      <c r="G121" s="20" t="str">
        <f>IF(F121="","",SUMPRODUCT(IF(I121="",0,INDEX('Appendix 3 Rules'!$B$2:$B$18,MATCH(F121,'Appendix 3 Rules'!$A$2:$A$17))))+(IF(K121="",0,INDEX('Appendix 3 Rules'!$C$2:$C$18,MATCH(F121,'Appendix 3 Rules'!$A$2:$A$17))))+(IF(M121="",0,INDEX('Appendix 3 Rules'!$D$2:$D$18,MATCH(F121,'Appendix 3 Rules'!$A$2:$A$17))))+(IF(O121="",0,INDEX('Appendix 3 Rules'!$E$2:$E$18,MATCH(F121,'Appendix 3 Rules'!$A$2:$A$17))))+(IF(Q121="",0,INDEX('Appendix 3 Rules'!$F$2:$F$18,MATCH(F121,'Appendix 3 Rules'!$A$2:$A$17))))+(IF(S121="",0,INDEX('Appendix 3 Rules'!$G$2:$G$18,MATCH(F121,'Appendix 3 Rules'!$A$2:$A$17))))+(IF(U121="",0,INDEX('Appendix 3 Rules'!$H$2:$H$18,MATCH(F121,'Appendix 3 Rules'!$A$2:$A$17))))+(IF(W121="",0,INDEX('Appendix 3 Rules'!$I$2:$I$18,MATCH(F121,'Appendix 3 Rules'!$A$2:$A$17))))+(IF(Y121="",0,INDEX('Appendix 3 Rules'!$J$2:$J$18,MATCH(F121,'Appendix 3 Rules'!$A$2:$A$17))))+(IF(AA121="",0,INDEX('Appendix 3 Rules'!$K$2:$K$18,MATCH(F121,'Appendix 3 Rules'!$A$2:$A$17))))+(IF(AC121="",0,INDEX('Appendix 3 Rules'!$L$2:$L$18,MATCH(F121,'Appendix 3 Rules'!$A$2:$A$17))))+(IF(AE121="",0,INDEX('Appendix 3 Rules'!$M$2:$M$18,MATCH(F121,'Appendix 3 Rules'!$A$2:$A$17))))+(IF(AG121="",0,INDEX('Appendix 3 Rules'!$N$2:$N$18,MATCH(F121,'Appendix 3 Rules'!$A$2:$A$17))))+(IF(F121="gc1",VLOOKUP(F121,'Appendix 3 Rules'!A$34:$O112,15)))+(IF(F121="gc2",VLOOKUP(F121,'Appendix 3 Rules'!A$34:$O112,15)))+(IF(F121="gc3",VLOOKUP(F121,'Appendix 3 Rules'!A$34:$O112,15)))+(IF(F121="gr1",VLOOKUP(F121,'Appendix 3 Rules'!A$34:$O112,15)))+(IF(F121="gr2",VLOOKUP(F121,'Appendix 3 Rules'!A$34:$O112,15)))+(IF(F121="gr3",VLOOKUP(F121,'Appendix 3 Rules'!A$34:$O112,15)))+(IF(F121="h1",VLOOKUP(F121,'Appendix 3 Rules'!A$34:$O112,15)))+(IF(F121="h2",VLOOKUP(F121,'Appendix 3 Rules'!A$34:$O112,15)))+(IF(F121="h3",VLOOKUP(F121,'Appendix 3 Rules'!A$34:$O112,15)))+(IF(F121="i1",VLOOKUP(F121,'Appendix 3 Rules'!A$34:$O112,15)))+(IF(F121="i2",VLOOKUP(F121,'Appendix 3 Rules'!A$34:$O112,15)))+(IF(F121="j1",VLOOKUP(F121,'Appendix 3 Rules'!A$34:$O112,15)))+(IF(F121="j2",VLOOKUP(F121,'Appendix 3 Rules'!A$34:$O112,15)))+(IF(F121="k",VLOOKUP(F121,'Appendix 3 Rules'!A$34:$O112,15)))+(IF(F121="l1",VLOOKUP(F121,'Appendix 3 Rules'!A$34:$O112,15)))+(IF(F121="l2",VLOOKUP(F121,'Appendix 3 Rules'!A$34:$O112,15)))+(IF(F121="m1",VLOOKUP(F121,'Appendix 3 Rules'!A$34:$O112,15)))+(IF(F121="m2",VLOOKUP(F121,'Appendix 3 Rules'!A$34:$O112,15)))+(IF(F121="m3",VLOOKUP(F121,'Appendix 3 Rules'!A$34:$O112,15)))+(IF(F121="n",VLOOKUP(F121,'Appendix 3 Rules'!A$34:$O112,15)))+(IF(F121="o",VLOOKUP(F121,'Appendix 3 Rules'!A$34:$O112,15)))+(IF(F121="p",VLOOKUP(F121,'Appendix 3 Rules'!A$34:$O112,15)))+(IF(F121="q",VLOOKUP(F121,'Appendix 3 Rules'!A$34:$O112,15)))+(IF(F121="r",VLOOKUP(F121,'Appendix 3 Rules'!A$34:$O112,15)))+(IF(F121="s",VLOOKUP(F121,'Appendix 3 Rules'!A$34:$O112,15)))+(IF(F121="t",VLOOKUP(F121,'Appendix 3 Rules'!A$34:$O112,15)))+(IF(F121="u",VLOOKUP(F121,'Appendix 3 Rules'!A$34:$O112,15))))</f>
        <v/>
      </c>
      <c r="H121" s="80" t="str">
        <f>IF(F121="","",IF(OR(F121="d",F121="e",F121="gc1",F121="gc2",F121="gc3",F121="gr1",F121="gr2",F121="gr3",F121="h1",F121="h2",F121="h3",F121="i1",F121="i2",F121="j1",F121="j2",F121="k",F121="l1",F121="l2",F121="m1",F121="m2",F121="m3",F121="n",F121="o",F121="p",F121="q",F121="r",F121="s",F121="t",F121="u",F121="f"),MIN(G121,VLOOKUP(F121,'Appx 3 (Mass) Rules'!$A$1:$D$150,4,0)),MIN(G121,VLOOKUP(F121,'Appx 3 (Mass) Rules'!$A$1:$D$150,4,0),SUMPRODUCT(IF(I121="",0,INDEX('Appendix 3 Rules'!$B$2:$B$18,MATCH(F121,'Appendix 3 Rules'!$A$2:$A$17))))+(IF(K121="",0,INDEX('Appendix 3 Rules'!$C$2:$C$18,MATCH(F121,'Appendix 3 Rules'!$A$2:$A$17))))+(IF(M121="",0,INDEX('Appendix 3 Rules'!$D$2:$D$18,MATCH(F121,'Appendix 3 Rules'!$A$2:$A$17))))+(IF(O121="",0,INDEX('Appendix 3 Rules'!$E$2:$E$18,MATCH(F121,'Appendix 3 Rules'!$A$2:$A$17))))+(IF(Q121="",0,INDEX('Appendix 3 Rules'!$F$2:$F$18,MATCH(F121,'Appendix 3 Rules'!$A$2:$A$17))))+(IF(S121="",0,INDEX('Appendix 3 Rules'!$G$2:$G$18,MATCH(F121,'Appendix 3 Rules'!$A$2:$A$17))))+(IF(U121="",0,INDEX('Appendix 3 Rules'!$H$2:$H$18,MATCH(F121,'Appendix 3 Rules'!$A$2:$A$17))))+(IF(W121="",0,INDEX('Appendix 3 Rules'!$I$2:$I$18,MATCH(F121,'Appendix 3 Rules'!$A$2:$A$17))))+(IF(Y121="",0,INDEX('Appendix 3 Rules'!$J$2:$J$18,MATCH(F121,'Appendix 3 Rules'!$A$2:$A$17))))+(IF(AA121="",0,INDEX('Appendix 3 Rules'!$K$2:$K$18,MATCH(F121,'Appendix 3 Rules'!$A$2:$A$17))))+(IF(AC121="",0,INDEX('Appendix 3 Rules'!$L$2:$L$18,MATCH(F121,'Appendix 3 Rules'!$A$2:$A$17))))+(IF(AE121="",0,INDEX('Appendix 3 Rules'!$M$2:$M$18,MATCH(F121,'Appendix 3 Rules'!$A$2:$A$17))))+(IF(AG121="",0,INDEX('Appendix 3 Rules'!$N$2:$N$18,MATCH(F121,'Appendix 3 Rules'!$A$2:$A$17))))+(IF(F121="gc1",VLOOKUP(F121,'Appendix 3 Rules'!A$34:$O112,15)))+(IF(F121="gc2",VLOOKUP(F121,'Appendix 3 Rules'!A$34:$O112,15)))+(IF(F121="gc3",VLOOKUP(F121,'Appendix 3 Rules'!A$34:$O112,15)))+(IF(F121="gr1",VLOOKUP(F121,'Appendix 3 Rules'!A$34:$O112,15)))+(IF(F121="gr2",VLOOKUP(F121,'Appendix 3 Rules'!A$34:$O112,15)))+(IF(F121="gr3",VLOOKUP(F121,'Appendix 3 Rules'!A$34:$O112,15)))+(IF(F121="h1",VLOOKUP(F121,'Appendix 3 Rules'!A$34:$O112,15)))+(IF(F121="h2",VLOOKUP(F121,'Appendix 3 Rules'!A$34:$O112,15)))+(IF(F121="h3",VLOOKUP(F121,'Appendix 3 Rules'!A$34:$O112,15)))+(IF(F121="i1",VLOOKUP(F121,'Appendix 3 Rules'!A$34:$O112,15)))+(IF(F121="i2",VLOOKUP(F121,'Appendix 3 Rules'!A$34:$O112,15)))+(IF(F121="j1",VLOOKUP(F121,'Appendix 3 Rules'!A$34:$O112,15)))+(IF(F121="j2",VLOOKUP(F121,'Appendix 3 Rules'!A$34:$O112,15)))+(IF(F121="k",VLOOKUP(F121,'Appendix 3 Rules'!A$34:$O112,15)))+(IF(F121="l1",VLOOKUP(F121,'Appendix 3 Rules'!A$34:$O112,15)))+(IF(F121="l2",VLOOKUP(F121,'Appendix 3 Rules'!A$34:$O112,15)))+(IF(F121="m1",VLOOKUP(F121,'Appendix 3 Rules'!A$34:$O112,15)))+(IF(F121="m2",VLOOKUP(F121,'Appendix 3 Rules'!A$34:$O112,15)))+(IF(F121="m3",VLOOKUP(F121,'Appendix 3 Rules'!A$34:$O112,15)))+(IF(F121="n",VLOOKUP(F121,'Appendix 3 Rules'!A$34:$O112,15)))+(IF(F121="o",VLOOKUP(F121,'Appendix 3 Rules'!A$34:$O112,15)))+(IF(F121="p",VLOOKUP(F121,'Appendix 3 Rules'!A$34:$O112,15)))+(IF(F121="q",VLOOKUP(F121,'Appendix 3 Rules'!A$34:$O112,15)))+(IF(F121="r",VLOOKUP(F121,'Appendix 3 Rules'!A$34:$O112,15)))+(IF(F121="s",VLOOKUP(F121,'Appendix 3 Rules'!A$34:$O112,15)))+(IF(F121="t",VLOOKUP(F121,'Appendix 3 Rules'!A$34:$O112,15)))+(IF(F121="u",VLOOKUP(F121,'Appendix 3 Rules'!A$34:$O112,15))))))</f>
        <v/>
      </c>
      <c r="I121" s="12"/>
      <c r="J121" s="13"/>
      <c r="K121" s="12"/>
      <c r="L121" s="13"/>
      <c r="M121" s="12"/>
      <c r="N121" s="13"/>
      <c r="O121" s="12"/>
      <c r="P121" s="13"/>
      <c r="Q121" s="12"/>
      <c r="R121" s="13"/>
      <c r="S121" s="12"/>
      <c r="T121" s="13"/>
      <c r="U121" s="12"/>
      <c r="V121" s="13"/>
      <c r="W121" s="12"/>
      <c r="X121" s="13"/>
      <c r="Y121" s="12"/>
      <c r="Z121" s="13"/>
      <c r="AA121" s="12"/>
      <c r="AB121" s="13"/>
      <c r="AC121" s="8"/>
      <c r="AD121" s="13"/>
      <c r="AE121" s="8"/>
      <c r="AF121" s="13"/>
      <c r="AG121" s="8"/>
      <c r="AH121" s="13"/>
      <c r="AI121" s="60"/>
      <c r="AK121" s="13" t="str">
        <f>IF(AND(F121&lt;&gt;"f",M121&lt;&gt;""),VLOOKUP(F121,'Appendix 3 Rules'!$A$1:$O$34,4,FALSE),"")</f>
        <v/>
      </c>
      <c r="AL121" s="13" t="str">
        <f>IF(Q121="","",VLOOKUP(F121,'Appendix 3 Rules'!$A$1:$N$34,6,FALSE))</f>
        <v/>
      </c>
      <c r="AM121" s="13" t="str">
        <f>IF(AND(F121="f",U121&lt;&gt;""),VLOOKUP(F121,'Appendix 3 Rules'!$A$1:$N$34,8,FALSE),"")</f>
        <v/>
      </c>
    </row>
    <row r="122" spans="1:39" ht="18" customHeight="1" x14ac:dyDescent="0.2">
      <c r="A122" s="81"/>
      <c r="B122" s="78"/>
      <c r="C122" s="9"/>
      <c r="D122" s="10"/>
      <c r="E122" s="9"/>
      <c r="F122" s="8"/>
      <c r="G122" s="20" t="str">
        <f>IF(F122="","",SUMPRODUCT(IF(I122="",0,INDEX('Appendix 3 Rules'!$B$2:$B$18,MATCH(F122,'Appendix 3 Rules'!$A$2:$A$17))))+(IF(K122="",0,INDEX('Appendix 3 Rules'!$C$2:$C$18,MATCH(F122,'Appendix 3 Rules'!$A$2:$A$17))))+(IF(M122="",0,INDEX('Appendix 3 Rules'!$D$2:$D$18,MATCH(F122,'Appendix 3 Rules'!$A$2:$A$17))))+(IF(O122="",0,INDEX('Appendix 3 Rules'!$E$2:$E$18,MATCH(F122,'Appendix 3 Rules'!$A$2:$A$17))))+(IF(Q122="",0,INDEX('Appendix 3 Rules'!$F$2:$F$18,MATCH(F122,'Appendix 3 Rules'!$A$2:$A$17))))+(IF(S122="",0,INDEX('Appendix 3 Rules'!$G$2:$G$18,MATCH(F122,'Appendix 3 Rules'!$A$2:$A$17))))+(IF(U122="",0,INDEX('Appendix 3 Rules'!$H$2:$H$18,MATCH(F122,'Appendix 3 Rules'!$A$2:$A$17))))+(IF(W122="",0,INDEX('Appendix 3 Rules'!$I$2:$I$18,MATCH(F122,'Appendix 3 Rules'!$A$2:$A$17))))+(IF(Y122="",0,INDEX('Appendix 3 Rules'!$J$2:$J$18,MATCH(F122,'Appendix 3 Rules'!$A$2:$A$17))))+(IF(AA122="",0,INDEX('Appendix 3 Rules'!$K$2:$K$18,MATCH(F122,'Appendix 3 Rules'!$A$2:$A$17))))+(IF(AC122="",0,INDEX('Appendix 3 Rules'!$L$2:$L$18,MATCH(F122,'Appendix 3 Rules'!$A$2:$A$17))))+(IF(AE122="",0,INDEX('Appendix 3 Rules'!$M$2:$M$18,MATCH(F122,'Appendix 3 Rules'!$A$2:$A$17))))+(IF(AG122="",0,INDEX('Appendix 3 Rules'!$N$2:$N$18,MATCH(F122,'Appendix 3 Rules'!$A$2:$A$17))))+(IF(F122="gc1",VLOOKUP(F122,'Appendix 3 Rules'!A$34:$O113,15)))+(IF(F122="gc2",VLOOKUP(F122,'Appendix 3 Rules'!A$34:$O113,15)))+(IF(F122="gc3",VLOOKUP(F122,'Appendix 3 Rules'!A$34:$O113,15)))+(IF(F122="gr1",VLOOKUP(F122,'Appendix 3 Rules'!A$34:$O113,15)))+(IF(F122="gr2",VLOOKUP(F122,'Appendix 3 Rules'!A$34:$O113,15)))+(IF(F122="gr3",VLOOKUP(F122,'Appendix 3 Rules'!A$34:$O113,15)))+(IF(F122="h1",VLOOKUP(F122,'Appendix 3 Rules'!A$34:$O113,15)))+(IF(F122="h2",VLOOKUP(F122,'Appendix 3 Rules'!A$34:$O113,15)))+(IF(F122="h3",VLOOKUP(F122,'Appendix 3 Rules'!A$34:$O113,15)))+(IF(F122="i1",VLOOKUP(F122,'Appendix 3 Rules'!A$34:$O113,15)))+(IF(F122="i2",VLOOKUP(F122,'Appendix 3 Rules'!A$34:$O113,15)))+(IF(F122="j1",VLOOKUP(F122,'Appendix 3 Rules'!A$34:$O113,15)))+(IF(F122="j2",VLOOKUP(F122,'Appendix 3 Rules'!A$34:$O113,15)))+(IF(F122="k",VLOOKUP(F122,'Appendix 3 Rules'!A$34:$O113,15)))+(IF(F122="l1",VLOOKUP(F122,'Appendix 3 Rules'!A$34:$O113,15)))+(IF(F122="l2",VLOOKUP(F122,'Appendix 3 Rules'!A$34:$O113,15)))+(IF(F122="m1",VLOOKUP(F122,'Appendix 3 Rules'!A$34:$O113,15)))+(IF(F122="m2",VLOOKUP(F122,'Appendix 3 Rules'!A$34:$O113,15)))+(IF(F122="m3",VLOOKUP(F122,'Appendix 3 Rules'!A$34:$O113,15)))+(IF(F122="n",VLOOKUP(F122,'Appendix 3 Rules'!A$34:$O113,15)))+(IF(F122="o",VLOOKUP(F122,'Appendix 3 Rules'!A$34:$O113,15)))+(IF(F122="p",VLOOKUP(F122,'Appendix 3 Rules'!A$34:$O113,15)))+(IF(F122="q",VLOOKUP(F122,'Appendix 3 Rules'!A$34:$O113,15)))+(IF(F122="r",VLOOKUP(F122,'Appendix 3 Rules'!A$34:$O113,15)))+(IF(F122="s",VLOOKUP(F122,'Appendix 3 Rules'!A$34:$O113,15)))+(IF(F122="t",VLOOKUP(F122,'Appendix 3 Rules'!A$34:$O113,15)))+(IF(F122="u",VLOOKUP(F122,'Appendix 3 Rules'!A$34:$O113,15))))</f>
        <v/>
      </c>
      <c r="H122" s="80" t="str">
        <f>IF(F122="","",IF(OR(F122="d",F122="e",F122="gc1",F122="gc2",F122="gc3",F122="gr1",F122="gr2",F122="gr3",F122="h1",F122="h2",F122="h3",F122="i1",F122="i2",F122="j1",F122="j2",F122="k",F122="l1",F122="l2",F122="m1",F122="m2",F122="m3",F122="n",F122="o",F122="p",F122="q",F122="r",F122="s",F122="t",F122="u",F122="f"),MIN(G122,VLOOKUP(F122,'Appx 3 (Mass) Rules'!$A$1:$D$150,4,0)),MIN(G122,VLOOKUP(F122,'Appx 3 (Mass) Rules'!$A$1:$D$150,4,0),SUMPRODUCT(IF(I122="",0,INDEX('Appendix 3 Rules'!$B$2:$B$18,MATCH(F122,'Appendix 3 Rules'!$A$2:$A$17))))+(IF(K122="",0,INDEX('Appendix 3 Rules'!$C$2:$C$18,MATCH(F122,'Appendix 3 Rules'!$A$2:$A$17))))+(IF(M122="",0,INDEX('Appendix 3 Rules'!$D$2:$D$18,MATCH(F122,'Appendix 3 Rules'!$A$2:$A$17))))+(IF(O122="",0,INDEX('Appendix 3 Rules'!$E$2:$E$18,MATCH(F122,'Appendix 3 Rules'!$A$2:$A$17))))+(IF(Q122="",0,INDEX('Appendix 3 Rules'!$F$2:$F$18,MATCH(F122,'Appendix 3 Rules'!$A$2:$A$17))))+(IF(S122="",0,INDEX('Appendix 3 Rules'!$G$2:$G$18,MATCH(F122,'Appendix 3 Rules'!$A$2:$A$17))))+(IF(U122="",0,INDEX('Appendix 3 Rules'!$H$2:$H$18,MATCH(F122,'Appendix 3 Rules'!$A$2:$A$17))))+(IF(W122="",0,INDEX('Appendix 3 Rules'!$I$2:$I$18,MATCH(F122,'Appendix 3 Rules'!$A$2:$A$17))))+(IF(Y122="",0,INDEX('Appendix 3 Rules'!$J$2:$J$18,MATCH(F122,'Appendix 3 Rules'!$A$2:$A$17))))+(IF(AA122="",0,INDEX('Appendix 3 Rules'!$K$2:$K$18,MATCH(F122,'Appendix 3 Rules'!$A$2:$A$17))))+(IF(AC122="",0,INDEX('Appendix 3 Rules'!$L$2:$L$18,MATCH(F122,'Appendix 3 Rules'!$A$2:$A$17))))+(IF(AE122="",0,INDEX('Appendix 3 Rules'!$M$2:$M$18,MATCH(F122,'Appendix 3 Rules'!$A$2:$A$17))))+(IF(AG122="",0,INDEX('Appendix 3 Rules'!$N$2:$N$18,MATCH(F122,'Appendix 3 Rules'!$A$2:$A$17))))+(IF(F122="gc1",VLOOKUP(F122,'Appendix 3 Rules'!A$34:$O113,15)))+(IF(F122="gc2",VLOOKUP(F122,'Appendix 3 Rules'!A$34:$O113,15)))+(IF(F122="gc3",VLOOKUP(F122,'Appendix 3 Rules'!A$34:$O113,15)))+(IF(F122="gr1",VLOOKUP(F122,'Appendix 3 Rules'!A$34:$O113,15)))+(IF(F122="gr2",VLOOKUP(F122,'Appendix 3 Rules'!A$34:$O113,15)))+(IF(F122="gr3",VLOOKUP(F122,'Appendix 3 Rules'!A$34:$O113,15)))+(IF(F122="h1",VLOOKUP(F122,'Appendix 3 Rules'!A$34:$O113,15)))+(IF(F122="h2",VLOOKUP(F122,'Appendix 3 Rules'!A$34:$O113,15)))+(IF(F122="h3",VLOOKUP(F122,'Appendix 3 Rules'!A$34:$O113,15)))+(IF(F122="i1",VLOOKUP(F122,'Appendix 3 Rules'!A$34:$O113,15)))+(IF(F122="i2",VLOOKUP(F122,'Appendix 3 Rules'!A$34:$O113,15)))+(IF(F122="j1",VLOOKUP(F122,'Appendix 3 Rules'!A$34:$O113,15)))+(IF(F122="j2",VLOOKUP(F122,'Appendix 3 Rules'!A$34:$O113,15)))+(IF(F122="k",VLOOKUP(F122,'Appendix 3 Rules'!A$34:$O113,15)))+(IF(F122="l1",VLOOKUP(F122,'Appendix 3 Rules'!A$34:$O113,15)))+(IF(F122="l2",VLOOKUP(F122,'Appendix 3 Rules'!A$34:$O113,15)))+(IF(F122="m1",VLOOKUP(F122,'Appendix 3 Rules'!A$34:$O113,15)))+(IF(F122="m2",VLOOKUP(F122,'Appendix 3 Rules'!A$34:$O113,15)))+(IF(F122="m3",VLOOKUP(F122,'Appendix 3 Rules'!A$34:$O113,15)))+(IF(F122="n",VLOOKUP(F122,'Appendix 3 Rules'!A$34:$O113,15)))+(IF(F122="o",VLOOKUP(F122,'Appendix 3 Rules'!A$34:$O113,15)))+(IF(F122="p",VLOOKUP(F122,'Appendix 3 Rules'!A$34:$O113,15)))+(IF(F122="q",VLOOKUP(F122,'Appendix 3 Rules'!A$34:$O113,15)))+(IF(F122="r",VLOOKUP(F122,'Appendix 3 Rules'!A$34:$O113,15)))+(IF(F122="s",VLOOKUP(F122,'Appendix 3 Rules'!A$34:$O113,15)))+(IF(F122="t",VLOOKUP(F122,'Appendix 3 Rules'!A$34:$O113,15)))+(IF(F122="u",VLOOKUP(F122,'Appendix 3 Rules'!A$34:$O113,15))))))</f>
        <v/>
      </c>
      <c r="I122" s="11"/>
      <c r="J122" s="14"/>
      <c r="K122" s="11"/>
      <c r="L122" s="14"/>
      <c r="M122" s="11"/>
      <c r="N122" s="14"/>
      <c r="O122" s="11"/>
      <c r="P122" s="14"/>
      <c r="Q122" s="11"/>
      <c r="R122" s="14"/>
      <c r="S122" s="76"/>
      <c r="T122" s="14"/>
      <c r="U122" s="11"/>
      <c r="V122" s="14"/>
      <c r="W122" s="11"/>
      <c r="X122" s="14"/>
      <c r="Y122" s="77"/>
      <c r="Z122" s="14"/>
      <c r="AA122" s="77"/>
      <c r="AB122" s="14"/>
      <c r="AC122" s="8"/>
      <c r="AD122" s="13"/>
      <c r="AE122" s="8"/>
      <c r="AF122" s="13"/>
      <c r="AG122" s="8"/>
      <c r="AH122" s="13"/>
      <c r="AI122" s="60"/>
      <c r="AK122" s="13" t="str">
        <f>IF(AND(F122&lt;&gt;"f",M122&lt;&gt;""),VLOOKUP(F122,'Appendix 3 Rules'!$A$1:$O$34,4,FALSE),"")</f>
        <v/>
      </c>
      <c r="AL122" s="13" t="str">
        <f>IF(Q122="","",VLOOKUP(F122,'Appendix 3 Rules'!$A$1:$N$34,6,FALSE))</f>
        <v/>
      </c>
      <c r="AM122" s="13" t="str">
        <f>IF(AND(F122="f",U122&lt;&gt;""),VLOOKUP(F122,'Appendix 3 Rules'!$A$1:$N$34,8,FALSE),"")</f>
        <v/>
      </c>
    </row>
    <row r="123" spans="1:39" ht="18" customHeight="1" x14ac:dyDescent="0.2">
      <c r="B123" s="78"/>
      <c r="C123" s="9"/>
      <c r="D123" s="10"/>
      <c r="E123" s="9"/>
      <c r="F123" s="8"/>
      <c r="G123" s="20" t="str">
        <f>IF(F123="","",SUMPRODUCT(IF(I123="",0,INDEX('Appendix 3 Rules'!$B$2:$B$18,MATCH(F123,'Appendix 3 Rules'!$A$2:$A$17))))+(IF(K123="",0,INDEX('Appendix 3 Rules'!$C$2:$C$18,MATCH(F123,'Appendix 3 Rules'!$A$2:$A$17))))+(IF(M123="",0,INDEX('Appendix 3 Rules'!$D$2:$D$18,MATCH(F123,'Appendix 3 Rules'!$A$2:$A$17))))+(IF(O123="",0,INDEX('Appendix 3 Rules'!$E$2:$E$18,MATCH(F123,'Appendix 3 Rules'!$A$2:$A$17))))+(IF(Q123="",0,INDEX('Appendix 3 Rules'!$F$2:$F$18,MATCH(F123,'Appendix 3 Rules'!$A$2:$A$17))))+(IF(S123="",0,INDEX('Appendix 3 Rules'!$G$2:$G$18,MATCH(F123,'Appendix 3 Rules'!$A$2:$A$17))))+(IF(U123="",0,INDEX('Appendix 3 Rules'!$H$2:$H$18,MATCH(F123,'Appendix 3 Rules'!$A$2:$A$17))))+(IF(W123="",0,INDEX('Appendix 3 Rules'!$I$2:$I$18,MATCH(F123,'Appendix 3 Rules'!$A$2:$A$17))))+(IF(Y123="",0,INDEX('Appendix 3 Rules'!$J$2:$J$18,MATCH(F123,'Appendix 3 Rules'!$A$2:$A$17))))+(IF(AA123="",0,INDEX('Appendix 3 Rules'!$K$2:$K$18,MATCH(F123,'Appendix 3 Rules'!$A$2:$A$17))))+(IF(AC123="",0,INDEX('Appendix 3 Rules'!$L$2:$L$18,MATCH(F123,'Appendix 3 Rules'!$A$2:$A$17))))+(IF(AE123="",0,INDEX('Appendix 3 Rules'!$M$2:$M$18,MATCH(F123,'Appendix 3 Rules'!$A$2:$A$17))))+(IF(AG123="",0,INDEX('Appendix 3 Rules'!$N$2:$N$18,MATCH(F123,'Appendix 3 Rules'!$A$2:$A$17))))+(IF(F123="gc1",VLOOKUP(F123,'Appendix 3 Rules'!A$34:$O114,15)))+(IF(F123="gc2",VLOOKUP(F123,'Appendix 3 Rules'!A$34:$O114,15)))+(IF(F123="gc3",VLOOKUP(F123,'Appendix 3 Rules'!A$34:$O114,15)))+(IF(F123="gr1",VLOOKUP(F123,'Appendix 3 Rules'!A$34:$O114,15)))+(IF(F123="gr2",VLOOKUP(F123,'Appendix 3 Rules'!A$34:$O114,15)))+(IF(F123="gr3",VLOOKUP(F123,'Appendix 3 Rules'!A$34:$O114,15)))+(IF(F123="h1",VLOOKUP(F123,'Appendix 3 Rules'!A$34:$O114,15)))+(IF(F123="h2",VLOOKUP(F123,'Appendix 3 Rules'!A$34:$O114,15)))+(IF(F123="h3",VLOOKUP(F123,'Appendix 3 Rules'!A$34:$O114,15)))+(IF(F123="i1",VLOOKUP(F123,'Appendix 3 Rules'!A$34:$O114,15)))+(IF(F123="i2",VLOOKUP(F123,'Appendix 3 Rules'!A$34:$O114,15)))+(IF(F123="j1",VLOOKUP(F123,'Appendix 3 Rules'!A$34:$O114,15)))+(IF(F123="j2",VLOOKUP(F123,'Appendix 3 Rules'!A$34:$O114,15)))+(IF(F123="k",VLOOKUP(F123,'Appendix 3 Rules'!A$34:$O114,15)))+(IF(F123="l1",VLOOKUP(F123,'Appendix 3 Rules'!A$34:$O114,15)))+(IF(F123="l2",VLOOKUP(F123,'Appendix 3 Rules'!A$34:$O114,15)))+(IF(F123="m1",VLOOKUP(F123,'Appendix 3 Rules'!A$34:$O114,15)))+(IF(F123="m2",VLOOKUP(F123,'Appendix 3 Rules'!A$34:$O114,15)))+(IF(F123="m3",VLOOKUP(F123,'Appendix 3 Rules'!A$34:$O114,15)))+(IF(F123="n",VLOOKUP(F123,'Appendix 3 Rules'!A$34:$O114,15)))+(IF(F123="o",VLOOKUP(F123,'Appendix 3 Rules'!A$34:$O114,15)))+(IF(F123="p",VLOOKUP(F123,'Appendix 3 Rules'!A$34:$O114,15)))+(IF(F123="q",VLOOKUP(F123,'Appendix 3 Rules'!A$34:$O114,15)))+(IF(F123="r",VLOOKUP(F123,'Appendix 3 Rules'!A$34:$O114,15)))+(IF(F123="s",VLOOKUP(F123,'Appendix 3 Rules'!A$34:$O114,15)))+(IF(F123="t",VLOOKUP(F123,'Appendix 3 Rules'!A$34:$O114,15)))+(IF(F123="u",VLOOKUP(F123,'Appendix 3 Rules'!A$34:$O114,15))))</f>
        <v/>
      </c>
      <c r="H123" s="80" t="str">
        <f>IF(F123="","",IF(OR(F123="d",F123="e",F123="gc1",F123="gc2",F123="gc3",F123="gr1",F123="gr2",F123="gr3",F123="h1",F123="h2",F123="h3",F123="i1",F123="i2",F123="j1",F123="j2",F123="k",F123="l1",F123="l2",F123="m1",F123="m2",F123="m3",F123="n",F123="o",F123="p",F123="q",F123="r",F123="s",F123="t",F123="u",F123="f"),MIN(G123,VLOOKUP(F123,'Appx 3 (Mass) Rules'!$A$1:$D$150,4,0)),MIN(G123,VLOOKUP(F123,'Appx 3 (Mass) Rules'!$A$1:$D$150,4,0),SUMPRODUCT(IF(I123="",0,INDEX('Appendix 3 Rules'!$B$2:$B$18,MATCH(F123,'Appendix 3 Rules'!$A$2:$A$17))))+(IF(K123="",0,INDEX('Appendix 3 Rules'!$C$2:$C$18,MATCH(F123,'Appendix 3 Rules'!$A$2:$A$17))))+(IF(M123="",0,INDEX('Appendix 3 Rules'!$D$2:$D$18,MATCH(F123,'Appendix 3 Rules'!$A$2:$A$17))))+(IF(O123="",0,INDEX('Appendix 3 Rules'!$E$2:$E$18,MATCH(F123,'Appendix 3 Rules'!$A$2:$A$17))))+(IF(Q123="",0,INDEX('Appendix 3 Rules'!$F$2:$F$18,MATCH(F123,'Appendix 3 Rules'!$A$2:$A$17))))+(IF(S123="",0,INDEX('Appendix 3 Rules'!$G$2:$G$18,MATCH(F123,'Appendix 3 Rules'!$A$2:$A$17))))+(IF(U123="",0,INDEX('Appendix 3 Rules'!$H$2:$H$18,MATCH(F123,'Appendix 3 Rules'!$A$2:$A$17))))+(IF(W123="",0,INDEX('Appendix 3 Rules'!$I$2:$I$18,MATCH(F123,'Appendix 3 Rules'!$A$2:$A$17))))+(IF(Y123="",0,INDEX('Appendix 3 Rules'!$J$2:$J$18,MATCH(F123,'Appendix 3 Rules'!$A$2:$A$17))))+(IF(AA123="",0,INDEX('Appendix 3 Rules'!$K$2:$K$18,MATCH(F123,'Appendix 3 Rules'!$A$2:$A$17))))+(IF(AC123="",0,INDEX('Appendix 3 Rules'!$L$2:$L$18,MATCH(F123,'Appendix 3 Rules'!$A$2:$A$17))))+(IF(AE123="",0,INDEX('Appendix 3 Rules'!$M$2:$M$18,MATCH(F123,'Appendix 3 Rules'!$A$2:$A$17))))+(IF(AG123="",0,INDEX('Appendix 3 Rules'!$N$2:$N$18,MATCH(F123,'Appendix 3 Rules'!$A$2:$A$17))))+(IF(F123="gc1",VLOOKUP(F123,'Appendix 3 Rules'!A$34:$O114,15)))+(IF(F123="gc2",VLOOKUP(F123,'Appendix 3 Rules'!A$34:$O114,15)))+(IF(F123="gc3",VLOOKUP(F123,'Appendix 3 Rules'!A$34:$O114,15)))+(IF(F123="gr1",VLOOKUP(F123,'Appendix 3 Rules'!A$34:$O114,15)))+(IF(F123="gr2",VLOOKUP(F123,'Appendix 3 Rules'!A$34:$O114,15)))+(IF(F123="gr3",VLOOKUP(F123,'Appendix 3 Rules'!A$34:$O114,15)))+(IF(F123="h1",VLOOKUP(F123,'Appendix 3 Rules'!A$34:$O114,15)))+(IF(F123="h2",VLOOKUP(F123,'Appendix 3 Rules'!A$34:$O114,15)))+(IF(F123="h3",VLOOKUP(F123,'Appendix 3 Rules'!A$34:$O114,15)))+(IF(F123="i1",VLOOKUP(F123,'Appendix 3 Rules'!A$34:$O114,15)))+(IF(F123="i2",VLOOKUP(F123,'Appendix 3 Rules'!A$34:$O114,15)))+(IF(F123="j1",VLOOKUP(F123,'Appendix 3 Rules'!A$34:$O114,15)))+(IF(F123="j2",VLOOKUP(F123,'Appendix 3 Rules'!A$34:$O114,15)))+(IF(F123="k",VLOOKUP(F123,'Appendix 3 Rules'!A$34:$O114,15)))+(IF(F123="l1",VLOOKUP(F123,'Appendix 3 Rules'!A$34:$O114,15)))+(IF(F123="l2",VLOOKUP(F123,'Appendix 3 Rules'!A$34:$O114,15)))+(IF(F123="m1",VLOOKUP(F123,'Appendix 3 Rules'!A$34:$O114,15)))+(IF(F123="m2",VLOOKUP(F123,'Appendix 3 Rules'!A$34:$O114,15)))+(IF(F123="m3",VLOOKUP(F123,'Appendix 3 Rules'!A$34:$O114,15)))+(IF(F123="n",VLOOKUP(F123,'Appendix 3 Rules'!A$34:$O114,15)))+(IF(F123="o",VLOOKUP(F123,'Appendix 3 Rules'!A$34:$O114,15)))+(IF(F123="p",VLOOKUP(F123,'Appendix 3 Rules'!A$34:$O114,15)))+(IF(F123="q",VLOOKUP(F123,'Appendix 3 Rules'!A$34:$O114,15)))+(IF(F123="r",VLOOKUP(F123,'Appendix 3 Rules'!A$34:$O114,15)))+(IF(F123="s",VLOOKUP(F123,'Appendix 3 Rules'!A$34:$O114,15)))+(IF(F123="t",VLOOKUP(F123,'Appendix 3 Rules'!A$34:$O114,15)))+(IF(F123="u",VLOOKUP(F123,'Appendix 3 Rules'!A$34:$O114,15))))))</f>
        <v/>
      </c>
      <c r="I123" s="12"/>
      <c r="J123" s="13"/>
      <c r="K123" s="12"/>
      <c r="L123" s="13"/>
      <c r="M123" s="12"/>
      <c r="N123" s="13"/>
      <c r="O123" s="12"/>
      <c r="P123" s="13"/>
      <c r="Q123" s="12"/>
      <c r="R123" s="13"/>
      <c r="S123" s="12"/>
      <c r="T123" s="13"/>
      <c r="U123" s="12"/>
      <c r="V123" s="13"/>
      <c r="W123" s="12"/>
      <c r="X123" s="13"/>
      <c r="Y123" s="12"/>
      <c r="Z123" s="13"/>
      <c r="AA123" s="12"/>
      <c r="AB123" s="13"/>
      <c r="AC123" s="8"/>
      <c r="AD123" s="13"/>
      <c r="AE123" s="8"/>
      <c r="AF123" s="13"/>
      <c r="AG123" s="8"/>
      <c r="AH123" s="13"/>
      <c r="AI123" s="60"/>
      <c r="AK123" s="13" t="str">
        <f>IF(AND(F123&lt;&gt;"f",M123&lt;&gt;""),VLOOKUP(F123,'Appendix 3 Rules'!$A$1:$O$34,4,FALSE),"")</f>
        <v/>
      </c>
      <c r="AL123" s="13" t="str">
        <f>IF(Q123="","",VLOOKUP(F123,'Appendix 3 Rules'!$A$1:$N$34,6,FALSE))</f>
        <v/>
      </c>
      <c r="AM123" s="13" t="str">
        <f>IF(AND(F123="f",U123&lt;&gt;""),VLOOKUP(F123,'Appendix 3 Rules'!$A$1:$N$34,8,FALSE),"")</f>
        <v/>
      </c>
    </row>
    <row r="124" spans="1:39" ht="18" customHeight="1" x14ac:dyDescent="0.2">
      <c r="B124" s="78"/>
      <c r="C124" s="9"/>
      <c r="D124" s="10"/>
      <c r="E124" s="9"/>
      <c r="F124" s="8"/>
      <c r="G124" s="20" t="str">
        <f>IF(F124="","",SUMPRODUCT(IF(I124="",0,INDEX('Appendix 3 Rules'!$B$2:$B$18,MATCH(F124,'Appendix 3 Rules'!$A$2:$A$17))))+(IF(K124="",0,INDEX('Appendix 3 Rules'!$C$2:$C$18,MATCH(F124,'Appendix 3 Rules'!$A$2:$A$17))))+(IF(M124="",0,INDEX('Appendix 3 Rules'!$D$2:$D$18,MATCH(F124,'Appendix 3 Rules'!$A$2:$A$17))))+(IF(O124="",0,INDEX('Appendix 3 Rules'!$E$2:$E$18,MATCH(F124,'Appendix 3 Rules'!$A$2:$A$17))))+(IF(Q124="",0,INDEX('Appendix 3 Rules'!$F$2:$F$18,MATCH(F124,'Appendix 3 Rules'!$A$2:$A$17))))+(IF(S124="",0,INDEX('Appendix 3 Rules'!$G$2:$G$18,MATCH(F124,'Appendix 3 Rules'!$A$2:$A$17))))+(IF(U124="",0,INDEX('Appendix 3 Rules'!$H$2:$H$18,MATCH(F124,'Appendix 3 Rules'!$A$2:$A$17))))+(IF(W124="",0,INDEX('Appendix 3 Rules'!$I$2:$I$18,MATCH(F124,'Appendix 3 Rules'!$A$2:$A$17))))+(IF(Y124="",0,INDEX('Appendix 3 Rules'!$J$2:$J$18,MATCH(F124,'Appendix 3 Rules'!$A$2:$A$17))))+(IF(AA124="",0,INDEX('Appendix 3 Rules'!$K$2:$K$18,MATCH(F124,'Appendix 3 Rules'!$A$2:$A$17))))+(IF(AC124="",0,INDEX('Appendix 3 Rules'!$L$2:$L$18,MATCH(F124,'Appendix 3 Rules'!$A$2:$A$17))))+(IF(AE124="",0,INDEX('Appendix 3 Rules'!$M$2:$M$18,MATCH(F124,'Appendix 3 Rules'!$A$2:$A$17))))+(IF(AG124="",0,INDEX('Appendix 3 Rules'!$N$2:$N$18,MATCH(F124,'Appendix 3 Rules'!$A$2:$A$17))))+(IF(F124="gc1",VLOOKUP(F124,'Appendix 3 Rules'!A$34:$O115,15)))+(IF(F124="gc2",VLOOKUP(F124,'Appendix 3 Rules'!A$34:$O115,15)))+(IF(F124="gc3",VLOOKUP(F124,'Appendix 3 Rules'!A$34:$O115,15)))+(IF(F124="gr1",VLOOKUP(F124,'Appendix 3 Rules'!A$34:$O115,15)))+(IF(F124="gr2",VLOOKUP(F124,'Appendix 3 Rules'!A$34:$O115,15)))+(IF(F124="gr3",VLOOKUP(F124,'Appendix 3 Rules'!A$34:$O115,15)))+(IF(F124="h1",VLOOKUP(F124,'Appendix 3 Rules'!A$34:$O115,15)))+(IF(F124="h2",VLOOKUP(F124,'Appendix 3 Rules'!A$34:$O115,15)))+(IF(F124="h3",VLOOKUP(F124,'Appendix 3 Rules'!A$34:$O115,15)))+(IF(F124="i1",VLOOKUP(F124,'Appendix 3 Rules'!A$34:$O115,15)))+(IF(F124="i2",VLOOKUP(F124,'Appendix 3 Rules'!A$34:$O115,15)))+(IF(F124="j1",VLOOKUP(F124,'Appendix 3 Rules'!A$34:$O115,15)))+(IF(F124="j2",VLOOKUP(F124,'Appendix 3 Rules'!A$34:$O115,15)))+(IF(F124="k",VLOOKUP(F124,'Appendix 3 Rules'!A$34:$O115,15)))+(IF(F124="l1",VLOOKUP(F124,'Appendix 3 Rules'!A$34:$O115,15)))+(IF(F124="l2",VLOOKUP(F124,'Appendix 3 Rules'!A$34:$O115,15)))+(IF(F124="m1",VLOOKUP(F124,'Appendix 3 Rules'!A$34:$O115,15)))+(IF(F124="m2",VLOOKUP(F124,'Appendix 3 Rules'!A$34:$O115,15)))+(IF(F124="m3",VLOOKUP(F124,'Appendix 3 Rules'!A$34:$O115,15)))+(IF(F124="n",VLOOKUP(F124,'Appendix 3 Rules'!A$34:$O115,15)))+(IF(F124="o",VLOOKUP(F124,'Appendix 3 Rules'!A$34:$O115,15)))+(IF(F124="p",VLOOKUP(F124,'Appendix 3 Rules'!A$34:$O115,15)))+(IF(F124="q",VLOOKUP(F124,'Appendix 3 Rules'!A$34:$O115,15)))+(IF(F124="r",VLOOKUP(F124,'Appendix 3 Rules'!A$34:$O115,15)))+(IF(F124="s",VLOOKUP(F124,'Appendix 3 Rules'!A$34:$O115,15)))+(IF(F124="t",VLOOKUP(F124,'Appendix 3 Rules'!A$34:$O115,15)))+(IF(F124="u",VLOOKUP(F124,'Appendix 3 Rules'!A$34:$O115,15))))</f>
        <v/>
      </c>
      <c r="H124" s="80" t="str">
        <f>IF(F124="","",IF(OR(F124="d",F124="e",F124="gc1",F124="gc2",F124="gc3",F124="gr1",F124="gr2",F124="gr3",F124="h1",F124="h2",F124="h3",F124="i1",F124="i2",F124="j1",F124="j2",F124="k",F124="l1",F124="l2",F124="m1",F124="m2",F124="m3",F124="n",F124="o",F124="p",F124="q",F124="r",F124="s",F124="t",F124="u",F124="f"),MIN(G124,VLOOKUP(F124,'Appx 3 (Mass) Rules'!$A$1:$D$150,4,0)),MIN(G124,VLOOKUP(F124,'Appx 3 (Mass) Rules'!$A$1:$D$150,4,0),SUMPRODUCT(IF(I124="",0,INDEX('Appendix 3 Rules'!$B$2:$B$18,MATCH(F124,'Appendix 3 Rules'!$A$2:$A$17))))+(IF(K124="",0,INDEX('Appendix 3 Rules'!$C$2:$C$18,MATCH(F124,'Appendix 3 Rules'!$A$2:$A$17))))+(IF(M124="",0,INDEX('Appendix 3 Rules'!$D$2:$D$18,MATCH(F124,'Appendix 3 Rules'!$A$2:$A$17))))+(IF(O124="",0,INDEX('Appendix 3 Rules'!$E$2:$E$18,MATCH(F124,'Appendix 3 Rules'!$A$2:$A$17))))+(IF(Q124="",0,INDEX('Appendix 3 Rules'!$F$2:$F$18,MATCH(F124,'Appendix 3 Rules'!$A$2:$A$17))))+(IF(S124="",0,INDEX('Appendix 3 Rules'!$G$2:$G$18,MATCH(F124,'Appendix 3 Rules'!$A$2:$A$17))))+(IF(U124="",0,INDEX('Appendix 3 Rules'!$H$2:$H$18,MATCH(F124,'Appendix 3 Rules'!$A$2:$A$17))))+(IF(W124="",0,INDEX('Appendix 3 Rules'!$I$2:$I$18,MATCH(F124,'Appendix 3 Rules'!$A$2:$A$17))))+(IF(Y124="",0,INDEX('Appendix 3 Rules'!$J$2:$J$18,MATCH(F124,'Appendix 3 Rules'!$A$2:$A$17))))+(IF(AA124="",0,INDEX('Appendix 3 Rules'!$K$2:$K$18,MATCH(F124,'Appendix 3 Rules'!$A$2:$A$17))))+(IF(AC124="",0,INDEX('Appendix 3 Rules'!$L$2:$L$18,MATCH(F124,'Appendix 3 Rules'!$A$2:$A$17))))+(IF(AE124="",0,INDEX('Appendix 3 Rules'!$M$2:$M$18,MATCH(F124,'Appendix 3 Rules'!$A$2:$A$17))))+(IF(AG124="",0,INDEX('Appendix 3 Rules'!$N$2:$N$18,MATCH(F124,'Appendix 3 Rules'!$A$2:$A$17))))+(IF(F124="gc1",VLOOKUP(F124,'Appendix 3 Rules'!A$34:$O115,15)))+(IF(F124="gc2",VLOOKUP(F124,'Appendix 3 Rules'!A$34:$O115,15)))+(IF(F124="gc3",VLOOKUP(F124,'Appendix 3 Rules'!A$34:$O115,15)))+(IF(F124="gr1",VLOOKUP(F124,'Appendix 3 Rules'!A$34:$O115,15)))+(IF(F124="gr2",VLOOKUP(F124,'Appendix 3 Rules'!A$34:$O115,15)))+(IF(F124="gr3",VLOOKUP(F124,'Appendix 3 Rules'!A$34:$O115,15)))+(IF(F124="h1",VLOOKUP(F124,'Appendix 3 Rules'!A$34:$O115,15)))+(IF(F124="h2",VLOOKUP(F124,'Appendix 3 Rules'!A$34:$O115,15)))+(IF(F124="h3",VLOOKUP(F124,'Appendix 3 Rules'!A$34:$O115,15)))+(IF(F124="i1",VLOOKUP(F124,'Appendix 3 Rules'!A$34:$O115,15)))+(IF(F124="i2",VLOOKUP(F124,'Appendix 3 Rules'!A$34:$O115,15)))+(IF(F124="j1",VLOOKUP(F124,'Appendix 3 Rules'!A$34:$O115,15)))+(IF(F124="j2",VLOOKUP(F124,'Appendix 3 Rules'!A$34:$O115,15)))+(IF(F124="k",VLOOKUP(F124,'Appendix 3 Rules'!A$34:$O115,15)))+(IF(F124="l1",VLOOKUP(F124,'Appendix 3 Rules'!A$34:$O115,15)))+(IF(F124="l2",VLOOKUP(F124,'Appendix 3 Rules'!A$34:$O115,15)))+(IF(F124="m1",VLOOKUP(F124,'Appendix 3 Rules'!A$34:$O115,15)))+(IF(F124="m2",VLOOKUP(F124,'Appendix 3 Rules'!A$34:$O115,15)))+(IF(F124="m3",VLOOKUP(F124,'Appendix 3 Rules'!A$34:$O115,15)))+(IF(F124="n",VLOOKUP(F124,'Appendix 3 Rules'!A$34:$O115,15)))+(IF(F124="o",VLOOKUP(F124,'Appendix 3 Rules'!A$34:$O115,15)))+(IF(F124="p",VLOOKUP(F124,'Appendix 3 Rules'!A$34:$O115,15)))+(IF(F124="q",VLOOKUP(F124,'Appendix 3 Rules'!A$34:$O115,15)))+(IF(F124="r",VLOOKUP(F124,'Appendix 3 Rules'!A$34:$O115,15)))+(IF(F124="s",VLOOKUP(F124,'Appendix 3 Rules'!A$34:$O115,15)))+(IF(F124="t",VLOOKUP(F124,'Appendix 3 Rules'!A$34:$O115,15)))+(IF(F124="u",VLOOKUP(F124,'Appendix 3 Rules'!A$34:$O115,15))))))</f>
        <v/>
      </c>
      <c r="I124" s="11"/>
      <c r="J124" s="14"/>
      <c r="K124" s="11"/>
      <c r="L124" s="14"/>
      <c r="M124" s="11"/>
      <c r="N124" s="14"/>
      <c r="O124" s="11"/>
      <c r="P124" s="14"/>
      <c r="Q124" s="11"/>
      <c r="R124" s="14"/>
      <c r="S124" s="76"/>
      <c r="T124" s="14"/>
      <c r="U124" s="11"/>
      <c r="V124" s="14"/>
      <c r="W124" s="11"/>
      <c r="X124" s="14"/>
      <c r="Y124" s="77"/>
      <c r="Z124" s="14"/>
      <c r="AA124" s="77"/>
      <c r="AB124" s="14"/>
      <c r="AC124" s="8"/>
      <c r="AD124" s="13"/>
      <c r="AE124" s="8"/>
      <c r="AF124" s="13"/>
      <c r="AG124" s="8"/>
      <c r="AH124" s="13"/>
      <c r="AI124" s="60"/>
      <c r="AK124" s="13" t="str">
        <f>IF(AND(F124&lt;&gt;"f",M124&lt;&gt;""),VLOOKUP(F124,'Appendix 3 Rules'!$A$1:$O$34,4,FALSE),"")</f>
        <v/>
      </c>
      <c r="AL124" s="13" t="str">
        <f>IF(Q124="","",VLOOKUP(F124,'Appendix 3 Rules'!$A$1:$N$34,6,FALSE))</f>
        <v/>
      </c>
      <c r="AM124" s="13" t="str">
        <f>IF(AND(F124="f",U124&lt;&gt;""),VLOOKUP(F124,'Appendix 3 Rules'!$A$1:$N$34,8,FALSE),"")</f>
        <v/>
      </c>
    </row>
    <row r="125" spans="1:39" ht="18" customHeight="1" x14ac:dyDescent="0.2">
      <c r="B125" s="78"/>
      <c r="C125" s="9"/>
      <c r="D125" s="10"/>
      <c r="E125" s="9"/>
      <c r="F125" s="8"/>
      <c r="G125" s="20" t="str">
        <f>IF(F125="","",SUMPRODUCT(IF(I125="",0,INDEX('Appendix 3 Rules'!$B$2:$B$18,MATCH(F125,'Appendix 3 Rules'!$A$2:$A$17))))+(IF(K125="",0,INDEX('Appendix 3 Rules'!$C$2:$C$18,MATCH(F125,'Appendix 3 Rules'!$A$2:$A$17))))+(IF(M125="",0,INDEX('Appendix 3 Rules'!$D$2:$D$18,MATCH(F125,'Appendix 3 Rules'!$A$2:$A$17))))+(IF(O125="",0,INDEX('Appendix 3 Rules'!$E$2:$E$18,MATCH(F125,'Appendix 3 Rules'!$A$2:$A$17))))+(IF(Q125="",0,INDEX('Appendix 3 Rules'!$F$2:$F$18,MATCH(F125,'Appendix 3 Rules'!$A$2:$A$17))))+(IF(S125="",0,INDEX('Appendix 3 Rules'!$G$2:$G$18,MATCH(F125,'Appendix 3 Rules'!$A$2:$A$17))))+(IF(U125="",0,INDEX('Appendix 3 Rules'!$H$2:$H$18,MATCH(F125,'Appendix 3 Rules'!$A$2:$A$17))))+(IF(W125="",0,INDEX('Appendix 3 Rules'!$I$2:$I$18,MATCH(F125,'Appendix 3 Rules'!$A$2:$A$17))))+(IF(Y125="",0,INDEX('Appendix 3 Rules'!$J$2:$J$18,MATCH(F125,'Appendix 3 Rules'!$A$2:$A$17))))+(IF(AA125="",0,INDEX('Appendix 3 Rules'!$K$2:$K$18,MATCH(F125,'Appendix 3 Rules'!$A$2:$A$17))))+(IF(AC125="",0,INDEX('Appendix 3 Rules'!$L$2:$L$18,MATCH(F125,'Appendix 3 Rules'!$A$2:$A$17))))+(IF(AE125="",0,INDEX('Appendix 3 Rules'!$M$2:$M$18,MATCH(F125,'Appendix 3 Rules'!$A$2:$A$17))))+(IF(AG125="",0,INDEX('Appendix 3 Rules'!$N$2:$N$18,MATCH(F125,'Appendix 3 Rules'!$A$2:$A$17))))+(IF(F125="gc1",VLOOKUP(F125,'Appendix 3 Rules'!A$34:$O116,15)))+(IF(F125="gc2",VLOOKUP(F125,'Appendix 3 Rules'!A$34:$O116,15)))+(IF(F125="gc3",VLOOKUP(F125,'Appendix 3 Rules'!A$34:$O116,15)))+(IF(F125="gr1",VLOOKUP(F125,'Appendix 3 Rules'!A$34:$O116,15)))+(IF(F125="gr2",VLOOKUP(F125,'Appendix 3 Rules'!A$34:$O116,15)))+(IF(F125="gr3",VLOOKUP(F125,'Appendix 3 Rules'!A$34:$O116,15)))+(IF(F125="h1",VLOOKUP(F125,'Appendix 3 Rules'!A$34:$O116,15)))+(IF(F125="h2",VLOOKUP(F125,'Appendix 3 Rules'!A$34:$O116,15)))+(IF(F125="h3",VLOOKUP(F125,'Appendix 3 Rules'!A$34:$O116,15)))+(IF(F125="i1",VLOOKUP(F125,'Appendix 3 Rules'!A$34:$O116,15)))+(IF(F125="i2",VLOOKUP(F125,'Appendix 3 Rules'!A$34:$O116,15)))+(IF(F125="j1",VLOOKUP(F125,'Appendix 3 Rules'!A$34:$O116,15)))+(IF(F125="j2",VLOOKUP(F125,'Appendix 3 Rules'!A$34:$O116,15)))+(IF(F125="k",VLOOKUP(F125,'Appendix 3 Rules'!A$34:$O116,15)))+(IF(F125="l1",VLOOKUP(F125,'Appendix 3 Rules'!A$34:$O116,15)))+(IF(F125="l2",VLOOKUP(F125,'Appendix 3 Rules'!A$34:$O116,15)))+(IF(F125="m1",VLOOKUP(F125,'Appendix 3 Rules'!A$34:$O116,15)))+(IF(F125="m2",VLOOKUP(F125,'Appendix 3 Rules'!A$34:$O116,15)))+(IF(F125="m3",VLOOKUP(F125,'Appendix 3 Rules'!A$34:$O116,15)))+(IF(F125="n",VLOOKUP(F125,'Appendix 3 Rules'!A$34:$O116,15)))+(IF(F125="o",VLOOKUP(F125,'Appendix 3 Rules'!A$34:$O116,15)))+(IF(F125="p",VLOOKUP(F125,'Appendix 3 Rules'!A$34:$O116,15)))+(IF(F125="q",VLOOKUP(F125,'Appendix 3 Rules'!A$34:$O116,15)))+(IF(F125="r",VLOOKUP(F125,'Appendix 3 Rules'!A$34:$O116,15)))+(IF(F125="s",VLOOKUP(F125,'Appendix 3 Rules'!A$34:$O116,15)))+(IF(F125="t",VLOOKUP(F125,'Appendix 3 Rules'!A$34:$O116,15)))+(IF(F125="u",VLOOKUP(F125,'Appendix 3 Rules'!A$34:$O116,15))))</f>
        <v/>
      </c>
      <c r="H125" s="80" t="str">
        <f>IF(F125="","",IF(OR(F125="d",F125="e",F125="gc1",F125="gc2",F125="gc3",F125="gr1",F125="gr2",F125="gr3",F125="h1",F125="h2",F125="h3",F125="i1",F125="i2",F125="j1",F125="j2",F125="k",F125="l1",F125="l2",F125="m1",F125="m2",F125="m3",F125="n",F125="o",F125="p",F125="q",F125="r",F125="s",F125="t",F125="u",F125="f"),MIN(G125,VLOOKUP(F125,'Appx 3 (Mass) Rules'!$A$1:$D$150,4,0)),MIN(G125,VLOOKUP(F125,'Appx 3 (Mass) Rules'!$A$1:$D$150,4,0),SUMPRODUCT(IF(I125="",0,INDEX('Appendix 3 Rules'!$B$2:$B$18,MATCH(F125,'Appendix 3 Rules'!$A$2:$A$17))))+(IF(K125="",0,INDEX('Appendix 3 Rules'!$C$2:$C$18,MATCH(F125,'Appendix 3 Rules'!$A$2:$A$17))))+(IF(M125="",0,INDEX('Appendix 3 Rules'!$D$2:$D$18,MATCH(F125,'Appendix 3 Rules'!$A$2:$A$17))))+(IF(O125="",0,INDEX('Appendix 3 Rules'!$E$2:$E$18,MATCH(F125,'Appendix 3 Rules'!$A$2:$A$17))))+(IF(Q125="",0,INDEX('Appendix 3 Rules'!$F$2:$F$18,MATCH(F125,'Appendix 3 Rules'!$A$2:$A$17))))+(IF(S125="",0,INDEX('Appendix 3 Rules'!$G$2:$G$18,MATCH(F125,'Appendix 3 Rules'!$A$2:$A$17))))+(IF(U125="",0,INDEX('Appendix 3 Rules'!$H$2:$H$18,MATCH(F125,'Appendix 3 Rules'!$A$2:$A$17))))+(IF(W125="",0,INDEX('Appendix 3 Rules'!$I$2:$I$18,MATCH(F125,'Appendix 3 Rules'!$A$2:$A$17))))+(IF(Y125="",0,INDEX('Appendix 3 Rules'!$J$2:$J$18,MATCH(F125,'Appendix 3 Rules'!$A$2:$A$17))))+(IF(AA125="",0,INDEX('Appendix 3 Rules'!$K$2:$K$18,MATCH(F125,'Appendix 3 Rules'!$A$2:$A$17))))+(IF(AC125="",0,INDEX('Appendix 3 Rules'!$L$2:$L$18,MATCH(F125,'Appendix 3 Rules'!$A$2:$A$17))))+(IF(AE125="",0,INDEX('Appendix 3 Rules'!$M$2:$M$18,MATCH(F125,'Appendix 3 Rules'!$A$2:$A$17))))+(IF(AG125="",0,INDEX('Appendix 3 Rules'!$N$2:$N$18,MATCH(F125,'Appendix 3 Rules'!$A$2:$A$17))))+(IF(F125="gc1",VLOOKUP(F125,'Appendix 3 Rules'!A$34:$O116,15)))+(IF(F125="gc2",VLOOKUP(F125,'Appendix 3 Rules'!A$34:$O116,15)))+(IF(F125="gc3",VLOOKUP(F125,'Appendix 3 Rules'!A$34:$O116,15)))+(IF(F125="gr1",VLOOKUP(F125,'Appendix 3 Rules'!A$34:$O116,15)))+(IF(F125="gr2",VLOOKUP(F125,'Appendix 3 Rules'!A$34:$O116,15)))+(IF(F125="gr3",VLOOKUP(F125,'Appendix 3 Rules'!A$34:$O116,15)))+(IF(F125="h1",VLOOKUP(F125,'Appendix 3 Rules'!A$34:$O116,15)))+(IF(F125="h2",VLOOKUP(F125,'Appendix 3 Rules'!A$34:$O116,15)))+(IF(F125="h3",VLOOKUP(F125,'Appendix 3 Rules'!A$34:$O116,15)))+(IF(F125="i1",VLOOKUP(F125,'Appendix 3 Rules'!A$34:$O116,15)))+(IF(F125="i2",VLOOKUP(F125,'Appendix 3 Rules'!A$34:$O116,15)))+(IF(F125="j1",VLOOKUP(F125,'Appendix 3 Rules'!A$34:$O116,15)))+(IF(F125="j2",VLOOKUP(F125,'Appendix 3 Rules'!A$34:$O116,15)))+(IF(F125="k",VLOOKUP(F125,'Appendix 3 Rules'!A$34:$O116,15)))+(IF(F125="l1",VLOOKUP(F125,'Appendix 3 Rules'!A$34:$O116,15)))+(IF(F125="l2",VLOOKUP(F125,'Appendix 3 Rules'!A$34:$O116,15)))+(IF(F125="m1",VLOOKUP(F125,'Appendix 3 Rules'!A$34:$O116,15)))+(IF(F125="m2",VLOOKUP(F125,'Appendix 3 Rules'!A$34:$O116,15)))+(IF(F125="m3",VLOOKUP(F125,'Appendix 3 Rules'!A$34:$O116,15)))+(IF(F125="n",VLOOKUP(F125,'Appendix 3 Rules'!A$34:$O116,15)))+(IF(F125="o",VLOOKUP(F125,'Appendix 3 Rules'!A$34:$O116,15)))+(IF(F125="p",VLOOKUP(F125,'Appendix 3 Rules'!A$34:$O116,15)))+(IF(F125="q",VLOOKUP(F125,'Appendix 3 Rules'!A$34:$O116,15)))+(IF(F125="r",VLOOKUP(F125,'Appendix 3 Rules'!A$34:$O116,15)))+(IF(F125="s",VLOOKUP(F125,'Appendix 3 Rules'!A$34:$O116,15)))+(IF(F125="t",VLOOKUP(F125,'Appendix 3 Rules'!A$34:$O116,15)))+(IF(F125="u",VLOOKUP(F125,'Appendix 3 Rules'!A$34:$O116,15))))))</f>
        <v/>
      </c>
      <c r="I125" s="12"/>
      <c r="J125" s="13"/>
      <c r="K125" s="12"/>
      <c r="L125" s="13"/>
      <c r="M125" s="12"/>
      <c r="N125" s="13"/>
      <c r="O125" s="12"/>
      <c r="P125" s="13"/>
      <c r="Q125" s="12"/>
      <c r="R125" s="13"/>
      <c r="S125" s="12"/>
      <c r="T125" s="13"/>
      <c r="U125" s="12"/>
      <c r="V125" s="13"/>
      <c r="W125" s="12"/>
      <c r="X125" s="13"/>
      <c r="Y125" s="12"/>
      <c r="Z125" s="13"/>
      <c r="AA125" s="12"/>
      <c r="AB125" s="13"/>
      <c r="AC125" s="8"/>
      <c r="AD125" s="13"/>
      <c r="AE125" s="8"/>
      <c r="AF125" s="13"/>
      <c r="AG125" s="8"/>
      <c r="AH125" s="13"/>
      <c r="AI125" s="60"/>
      <c r="AK125" s="13" t="str">
        <f>IF(AND(F125&lt;&gt;"f",M125&lt;&gt;""),VLOOKUP(F125,'Appendix 3 Rules'!$A$1:$O$34,4,FALSE),"")</f>
        <v/>
      </c>
      <c r="AL125" s="13" t="str">
        <f>IF(Q125="","",VLOOKUP(F125,'Appendix 3 Rules'!$A$1:$N$34,6,FALSE))</f>
        <v/>
      </c>
      <c r="AM125" s="13" t="str">
        <f>IF(AND(F125="f",U125&lt;&gt;""),VLOOKUP(F125,'Appendix 3 Rules'!$A$1:$N$34,8,FALSE),"")</f>
        <v/>
      </c>
    </row>
    <row r="126" spans="1:39" ht="18" customHeight="1" x14ac:dyDescent="0.2">
      <c r="B126" s="78"/>
      <c r="C126" s="9"/>
      <c r="D126" s="10"/>
      <c r="E126" s="9"/>
      <c r="F126" s="8"/>
      <c r="G126" s="20" t="str">
        <f>IF(F126="","",SUMPRODUCT(IF(I126="",0,INDEX('Appendix 3 Rules'!$B$2:$B$18,MATCH(F126,'Appendix 3 Rules'!$A$2:$A$17))))+(IF(K126="",0,INDEX('Appendix 3 Rules'!$C$2:$C$18,MATCH(F126,'Appendix 3 Rules'!$A$2:$A$17))))+(IF(M126="",0,INDEX('Appendix 3 Rules'!$D$2:$D$18,MATCH(F126,'Appendix 3 Rules'!$A$2:$A$17))))+(IF(O126="",0,INDEX('Appendix 3 Rules'!$E$2:$E$18,MATCH(F126,'Appendix 3 Rules'!$A$2:$A$17))))+(IF(Q126="",0,INDEX('Appendix 3 Rules'!$F$2:$F$18,MATCH(F126,'Appendix 3 Rules'!$A$2:$A$17))))+(IF(S126="",0,INDEX('Appendix 3 Rules'!$G$2:$G$18,MATCH(F126,'Appendix 3 Rules'!$A$2:$A$17))))+(IF(U126="",0,INDEX('Appendix 3 Rules'!$H$2:$H$18,MATCH(F126,'Appendix 3 Rules'!$A$2:$A$17))))+(IF(W126="",0,INDEX('Appendix 3 Rules'!$I$2:$I$18,MATCH(F126,'Appendix 3 Rules'!$A$2:$A$17))))+(IF(Y126="",0,INDEX('Appendix 3 Rules'!$J$2:$J$18,MATCH(F126,'Appendix 3 Rules'!$A$2:$A$17))))+(IF(AA126="",0,INDEX('Appendix 3 Rules'!$K$2:$K$18,MATCH(F126,'Appendix 3 Rules'!$A$2:$A$17))))+(IF(AC126="",0,INDEX('Appendix 3 Rules'!$L$2:$L$18,MATCH(F126,'Appendix 3 Rules'!$A$2:$A$17))))+(IF(AE126="",0,INDEX('Appendix 3 Rules'!$M$2:$M$18,MATCH(F126,'Appendix 3 Rules'!$A$2:$A$17))))+(IF(AG126="",0,INDEX('Appendix 3 Rules'!$N$2:$N$18,MATCH(F126,'Appendix 3 Rules'!$A$2:$A$17))))+(IF(F126="gc1",VLOOKUP(F126,'Appendix 3 Rules'!A$34:$O117,15)))+(IF(F126="gc2",VLOOKUP(F126,'Appendix 3 Rules'!A$34:$O117,15)))+(IF(F126="gc3",VLOOKUP(F126,'Appendix 3 Rules'!A$34:$O117,15)))+(IF(F126="gr1",VLOOKUP(F126,'Appendix 3 Rules'!A$34:$O117,15)))+(IF(F126="gr2",VLOOKUP(F126,'Appendix 3 Rules'!A$34:$O117,15)))+(IF(F126="gr3",VLOOKUP(F126,'Appendix 3 Rules'!A$34:$O117,15)))+(IF(F126="h1",VLOOKUP(F126,'Appendix 3 Rules'!A$34:$O117,15)))+(IF(F126="h2",VLOOKUP(F126,'Appendix 3 Rules'!A$34:$O117,15)))+(IF(F126="h3",VLOOKUP(F126,'Appendix 3 Rules'!A$34:$O117,15)))+(IF(F126="i1",VLOOKUP(F126,'Appendix 3 Rules'!A$34:$O117,15)))+(IF(F126="i2",VLOOKUP(F126,'Appendix 3 Rules'!A$34:$O117,15)))+(IF(F126="j1",VLOOKUP(F126,'Appendix 3 Rules'!A$34:$O117,15)))+(IF(F126="j2",VLOOKUP(F126,'Appendix 3 Rules'!A$34:$O117,15)))+(IF(F126="k",VLOOKUP(F126,'Appendix 3 Rules'!A$34:$O117,15)))+(IF(F126="l1",VLOOKUP(F126,'Appendix 3 Rules'!A$34:$O117,15)))+(IF(F126="l2",VLOOKUP(F126,'Appendix 3 Rules'!A$34:$O117,15)))+(IF(F126="m1",VLOOKUP(F126,'Appendix 3 Rules'!A$34:$O117,15)))+(IF(F126="m2",VLOOKUP(F126,'Appendix 3 Rules'!A$34:$O117,15)))+(IF(F126="m3",VLOOKUP(F126,'Appendix 3 Rules'!A$34:$O117,15)))+(IF(F126="n",VLOOKUP(F126,'Appendix 3 Rules'!A$34:$O117,15)))+(IF(F126="o",VLOOKUP(F126,'Appendix 3 Rules'!A$34:$O117,15)))+(IF(F126="p",VLOOKUP(F126,'Appendix 3 Rules'!A$34:$O117,15)))+(IF(F126="q",VLOOKUP(F126,'Appendix 3 Rules'!A$34:$O117,15)))+(IF(F126="r",VLOOKUP(F126,'Appendix 3 Rules'!A$34:$O117,15)))+(IF(F126="s",VLOOKUP(F126,'Appendix 3 Rules'!A$34:$O117,15)))+(IF(F126="t",VLOOKUP(F126,'Appendix 3 Rules'!A$34:$O117,15)))+(IF(F126="u",VLOOKUP(F126,'Appendix 3 Rules'!A$34:$O117,15))))</f>
        <v/>
      </c>
      <c r="H126" s="80" t="str">
        <f>IF(F126="","",IF(OR(F126="d",F126="e",F126="gc1",F126="gc2",F126="gc3",F126="gr1",F126="gr2",F126="gr3",F126="h1",F126="h2",F126="h3",F126="i1",F126="i2",F126="j1",F126="j2",F126="k",F126="l1",F126="l2",F126="m1",F126="m2",F126="m3",F126="n",F126="o",F126="p",F126="q",F126="r",F126="s",F126="t",F126="u",F126="f"),MIN(G126,VLOOKUP(F126,'Appx 3 (Mass) Rules'!$A$1:$D$150,4,0)),MIN(G126,VLOOKUP(F126,'Appx 3 (Mass) Rules'!$A$1:$D$150,4,0),SUMPRODUCT(IF(I126="",0,INDEX('Appendix 3 Rules'!$B$2:$B$18,MATCH(F126,'Appendix 3 Rules'!$A$2:$A$17))))+(IF(K126="",0,INDEX('Appendix 3 Rules'!$C$2:$C$18,MATCH(F126,'Appendix 3 Rules'!$A$2:$A$17))))+(IF(M126="",0,INDEX('Appendix 3 Rules'!$D$2:$D$18,MATCH(F126,'Appendix 3 Rules'!$A$2:$A$17))))+(IF(O126="",0,INDEX('Appendix 3 Rules'!$E$2:$E$18,MATCH(F126,'Appendix 3 Rules'!$A$2:$A$17))))+(IF(Q126="",0,INDEX('Appendix 3 Rules'!$F$2:$F$18,MATCH(F126,'Appendix 3 Rules'!$A$2:$A$17))))+(IF(S126="",0,INDEX('Appendix 3 Rules'!$G$2:$G$18,MATCH(F126,'Appendix 3 Rules'!$A$2:$A$17))))+(IF(U126="",0,INDEX('Appendix 3 Rules'!$H$2:$H$18,MATCH(F126,'Appendix 3 Rules'!$A$2:$A$17))))+(IF(W126="",0,INDEX('Appendix 3 Rules'!$I$2:$I$18,MATCH(F126,'Appendix 3 Rules'!$A$2:$A$17))))+(IF(Y126="",0,INDEX('Appendix 3 Rules'!$J$2:$J$18,MATCH(F126,'Appendix 3 Rules'!$A$2:$A$17))))+(IF(AA126="",0,INDEX('Appendix 3 Rules'!$K$2:$K$18,MATCH(F126,'Appendix 3 Rules'!$A$2:$A$17))))+(IF(AC126="",0,INDEX('Appendix 3 Rules'!$L$2:$L$18,MATCH(F126,'Appendix 3 Rules'!$A$2:$A$17))))+(IF(AE126="",0,INDEX('Appendix 3 Rules'!$M$2:$M$18,MATCH(F126,'Appendix 3 Rules'!$A$2:$A$17))))+(IF(AG126="",0,INDEX('Appendix 3 Rules'!$N$2:$N$18,MATCH(F126,'Appendix 3 Rules'!$A$2:$A$17))))+(IF(F126="gc1",VLOOKUP(F126,'Appendix 3 Rules'!A$34:$O117,15)))+(IF(F126="gc2",VLOOKUP(F126,'Appendix 3 Rules'!A$34:$O117,15)))+(IF(F126="gc3",VLOOKUP(F126,'Appendix 3 Rules'!A$34:$O117,15)))+(IF(F126="gr1",VLOOKUP(F126,'Appendix 3 Rules'!A$34:$O117,15)))+(IF(F126="gr2",VLOOKUP(F126,'Appendix 3 Rules'!A$34:$O117,15)))+(IF(F126="gr3",VLOOKUP(F126,'Appendix 3 Rules'!A$34:$O117,15)))+(IF(F126="h1",VLOOKUP(F126,'Appendix 3 Rules'!A$34:$O117,15)))+(IF(F126="h2",VLOOKUP(F126,'Appendix 3 Rules'!A$34:$O117,15)))+(IF(F126="h3",VLOOKUP(F126,'Appendix 3 Rules'!A$34:$O117,15)))+(IF(F126="i1",VLOOKUP(F126,'Appendix 3 Rules'!A$34:$O117,15)))+(IF(F126="i2",VLOOKUP(F126,'Appendix 3 Rules'!A$34:$O117,15)))+(IF(F126="j1",VLOOKUP(F126,'Appendix 3 Rules'!A$34:$O117,15)))+(IF(F126="j2",VLOOKUP(F126,'Appendix 3 Rules'!A$34:$O117,15)))+(IF(F126="k",VLOOKUP(F126,'Appendix 3 Rules'!A$34:$O117,15)))+(IF(F126="l1",VLOOKUP(F126,'Appendix 3 Rules'!A$34:$O117,15)))+(IF(F126="l2",VLOOKUP(F126,'Appendix 3 Rules'!A$34:$O117,15)))+(IF(F126="m1",VLOOKUP(F126,'Appendix 3 Rules'!A$34:$O117,15)))+(IF(F126="m2",VLOOKUP(F126,'Appendix 3 Rules'!A$34:$O117,15)))+(IF(F126="m3",VLOOKUP(F126,'Appendix 3 Rules'!A$34:$O117,15)))+(IF(F126="n",VLOOKUP(F126,'Appendix 3 Rules'!A$34:$O117,15)))+(IF(F126="o",VLOOKUP(F126,'Appendix 3 Rules'!A$34:$O117,15)))+(IF(F126="p",VLOOKUP(F126,'Appendix 3 Rules'!A$34:$O117,15)))+(IF(F126="q",VLOOKUP(F126,'Appendix 3 Rules'!A$34:$O117,15)))+(IF(F126="r",VLOOKUP(F126,'Appendix 3 Rules'!A$34:$O117,15)))+(IF(F126="s",VLOOKUP(F126,'Appendix 3 Rules'!A$34:$O117,15)))+(IF(F126="t",VLOOKUP(F126,'Appendix 3 Rules'!A$34:$O117,15)))+(IF(F126="u",VLOOKUP(F126,'Appendix 3 Rules'!A$34:$O117,15))))))</f>
        <v/>
      </c>
      <c r="I126" s="11"/>
      <c r="J126" s="14"/>
      <c r="K126" s="11"/>
      <c r="L126" s="14"/>
      <c r="M126" s="11"/>
      <c r="N126" s="14"/>
      <c r="O126" s="11"/>
      <c r="P126" s="14"/>
      <c r="Q126" s="11"/>
      <c r="R126" s="14"/>
      <c r="S126" s="76"/>
      <c r="T126" s="14"/>
      <c r="U126" s="11"/>
      <c r="V126" s="14"/>
      <c r="W126" s="11"/>
      <c r="X126" s="14"/>
      <c r="Y126" s="77"/>
      <c r="Z126" s="14"/>
      <c r="AA126" s="77"/>
      <c r="AB126" s="14"/>
      <c r="AC126" s="8"/>
      <c r="AD126" s="13"/>
      <c r="AE126" s="8"/>
      <c r="AF126" s="13"/>
      <c r="AG126" s="8"/>
      <c r="AH126" s="13"/>
      <c r="AI126" s="60"/>
      <c r="AK126" s="13" t="str">
        <f>IF(AND(F126&lt;&gt;"f",M126&lt;&gt;""),VLOOKUP(F126,'Appendix 3 Rules'!$A$1:$O$34,4,FALSE),"")</f>
        <v/>
      </c>
      <c r="AL126" s="13" t="str">
        <f>IF(Q126="","",VLOOKUP(F126,'Appendix 3 Rules'!$A$1:$N$34,6,FALSE))</f>
        <v/>
      </c>
      <c r="AM126" s="13" t="str">
        <f>IF(AND(F126="f",U126&lt;&gt;""),VLOOKUP(F126,'Appendix 3 Rules'!$A$1:$N$34,8,FALSE),"")</f>
        <v/>
      </c>
    </row>
    <row r="127" spans="1:39" ht="18" customHeight="1" x14ac:dyDescent="0.2">
      <c r="B127" s="78"/>
      <c r="C127" s="9"/>
      <c r="D127" s="10"/>
      <c r="E127" s="9"/>
      <c r="F127" s="8"/>
      <c r="G127" s="20" t="str">
        <f>IF(F127="","",SUMPRODUCT(IF(I127="",0,INDEX('Appendix 3 Rules'!$B$2:$B$18,MATCH(F127,'Appendix 3 Rules'!$A$2:$A$17))))+(IF(K127="",0,INDEX('Appendix 3 Rules'!$C$2:$C$18,MATCH(F127,'Appendix 3 Rules'!$A$2:$A$17))))+(IF(M127="",0,INDEX('Appendix 3 Rules'!$D$2:$D$18,MATCH(F127,'Appendix 3 Rules'!$A$2:$A$17))))+(IF(O127="",0,INDEX('Appendix 3 Rules'!$E$2:$E$18,MATCH(F127,'Appendix 3 Rules'!$A$2:$A$17))))+(IF(Q127="",0,INDEX('Appendix 3 Rules'!$F$2:$F$18,MATCH(F127,'Appendix 3 Rules'!$A$2:$A$17))))+(IF(S127="",0,INDEX('Appendix 3 Rules'!$G$2:$G$18,MATCH(F127,'Appendix 3 Rules'!$A$2:$A$17))))+(IF(U127="",0,INDEX('Appendix 3 Rules'!$H$2:$H$18,MATCH(F127,'Appendix 3 Rules'!$A$2:$A$17))))+(IF(W127="",0,INDEX('Appendix 3 Rules'!$I$2:$I$18,MATCH(F127,'Appendix 3 Rules'!$A$2:$A$17))))+(IF(Y127="",0,INDEX('Appendix 3 Rules'!$J$2:$J$18,MATCH(F127,'Appendix 3 Rules'!$A$2:$A$17))))+(IF(AA127="",0,INDEX('Appendix 3 Rules'!$K$2:$K$18,MATCH(F127,'Appendix 3 Rules'!$A$2:$A$17))))+(IF(AC127="",0,INDEX('Appendix 3 Rules'!$L$2:$L$18,MATCH(F127,'Appendix 3 Rules'!$A$2:$A$17))))+(IF(AE127="",0,INDEX('Appendix 3 Rules'!$M$2:$M$18,MATCH(F127,'Appendix 3 Rules'!$A$2:$A$17))))+(IF(AG127="",0,INDEX('Appendix 3 Rules'!$N$2:$N$18,MATCH(F127,'Appendix 3 Rules'!$A$2:$A$17))))+(IF(F127="gc1",VLOOKUP(F127,'Appendix 3 Rules'!A$34:$O118,15)))+(IF(F127="gc2",VLOOKUP(F127,'Appendix 3 Rules'!A$34:$O118,15)))+(IF(F127="gc3",VLOOKUP(F127,'Appendix 3 Rules'!A$34:$O118,15)))+(IF(F127="gr1",VLOOKUP(F127,'Appendix 3 Rules'!A$34:$O118,15)))+(IF(F127="gr2",VLOOKUP(F127,'Appendix 3 Rules'!A$34:$O118,15)))+(IF(F127="gr3",VLOOKUP(F127,'Appendix 3 Rules'!A$34:$O118,15)))+(IF(F127="h1",VLOOKUP(F127,'Appendix 3 Rules'!A$34:$O118,15)))+(IF(F127="h2",VLOOKUP(F127,'Appendix 3 Rules'!A$34:$O118,15)))+(IF(F127="h3",VLOOKUP(F127,'Appendix 3 Rules'!A$34:$O118,15)))+(IF(F127="i1",VLOOKUP(F127,'Appendix 3 Rules'!A$34:$O118,15)))+(IF(F127="i2",VLOOKUP(F127,'Appendix 3 Rules'!A$34:$O118,15)))+(IF(F127="j1",VLOOKUP(F127,'Appendix 3 Rules'!A$34:$O118,15)))+(IF(F127="j2",VLOOKUP(F127,'Appendix 3 Rules'!A$34:$O118,15)))+(IF(F127="k",VLOOKUP(F127,'Appendix 3 Rules'!A$34:$O118,15)))+(IF(F127="l1",VLOOKUP(F127,'Appendix 3 Rules'!A$34:$O118,15)))+(IF(F127="l2",VLOOKUP(F127,'Appendix 3 Rules'!A$34:$O118,15)))+(IF(F127="m1",VLOOKUP(F127,'Appendix 3 Rules'!A$34:$O118,15)))+(IF(F127="m2",VLOOKUP(F127,'Appendix 3 Rules'!A$34:$O118,15)))+(IF(F127="m3",VLOOKUP(F127,'Appendix 3 Rules'!A$34:$O118,15)))+(IF(F127="n",VLOOKUP(F127,'Appendix 3 Rules'!A$34:$O118,15)))+(IF(F127="o",VLOOKUP(F127,'Appendix 3 Rules'!A$34:$O118,15)))+(IF(F127="p",VLOOKUP(F127,'Appendix 3 Rules'!A$34:$O118,15)))+(IF(F127="q",VLOOKUP(F127,'Appendix 3 Rules'!A$34:$O118,15)))+(IF(F127="r",VLOOKUP(F127,'Appendix 3 Rules'!A$34:$O118,15)))+(IF(F127="s",VLOOKUP(F127,'Appendix 3 Rules'!A$34:$O118,15)))+(IF(F127="t",VLOOKUP(F127,'Appendix 3 Rules'!A$34:$O118,15)))+(IF(F127="u",VLOOKUP(F127,'Appendix 3 Rules'!A$34:$O118,15))))</f>
        <v/>
      </c>
      <c r="H127" s="80" t="str">
        <f>IF(F127="","",IF(OR(F127="d",F127="e",F127="gc1",F127="gc2",F127="gc3",F127="gr1",F127="gr2",F127="gr3",F127="h1",F127="h2",F127="h3",F127="i1",F127="i2",F127="j1",F127="j2",F127="k",F127="l1",F127="l2",F127="m1",F127="m2",F127="m3",F127="n",F127="o",F127="p",F127="q",F127="r",F127="s",F127="t",F127="u",F127="f"),MIN(G127,VLOOKUP(F127,'Appx 3 (Mass) Rules'!$A$1:$D$150,4,0)),MIN(G127,VLOOKUP(F127,'Appx 3 (Mass) Rules'!$A$1:$D$150,4,0),SUMPRODUCT(IF(I127="",0,INDEX('Appendix 3 Rules'!$B$2:$B$18,MATCH(F127,'Appendix 3 Rules'!$A$2:$A$17))))+(IF(K127="",0,INDEX('Appendix 3 Rules'!$C$2:$C$18,MATCH(F127,'Appendix 3 Rules'!$A$2:$A$17))))+(IF(M127="",0,INDEX('Appendix 3 Rules'!$D$2:$D$18,MATCH(F127,'Appendix 3 Rules'!$A$2:$A$17))))+(IF(O127="",0,INDEX('Appendix 3 Rules'!$E$2:$E$18,MATCH(F127,'Appendix 3 Rules'!$A$2:$A$17))))+(IF(Q127="",0,INDEX('Appendix 3 Rules'!$F$2:$F$18,MATCH(F127,'Appendix 3 Rules'!$A$2:$A$17))))+(IF(S127="",0,INDEX('Appendix 3 Rules'!$G$2:$G$18,MATCH(F127,'Appendix 3 Rules'!$A$2:$A$17))))+(IF(U127="",0,INDEX('Appendix 3 Rules'!$H$2:$H$18,MATCH(F127,'Appendix 3 Rules'!$A$2:$A$17))))+(IF(W127="",0,INDEX('Appendix 3 Rules'!$I$2:$I$18,MATCH(F127,'Appendix 3 Rules'!$A$2:$A$17))))+(IF(Y127="",0,INDEX('Appendix 3 Rules'!$J$2:$J$18,MATCH(F127,'Appendix 3 Rules'!$A$2:$A$17))))+(IF(AA127="",0,INDEX('Appendix 3 Rules'!$K$2:$K$18,MATCH(F127,'Appendix 3 Rules'!$A$2:$A$17))))+(IF(AC127="",0,INDEX('Appendix 3 Rules'!$L$2:$L$18,MATCH(F127,'Appendix 3 Rules'!$A$2:$A$17))))+(IF(AE127="",0,INDEX('Appendix 3 Rules'!$M$2:$M$18,MATCH(F127,'Appendix 3 Rules'!$A$2:$A$17))))+(IF(AG127="",0,INDEX('Appendix 3 Rules'!$N$2:$N$18,MATCH(F127,'Appendix 3 Rules'!$A$2:$A$17))))+(IF(F127="gc1",VLOOKUP(F127,'Appendix 3 Rules'!A$34:$O118,15)))+(IF(F127="gc2",VLOOKUP(F127,'Appendix 3 Rules'!A$34:$O118,15)))+(IF(F127="gc3",VLOOKUP(F127,'Appendix 3 Rules'!A$34:$O118,15)))+(IF(F127="gr1",VLOOKUP(F127,'Appendix 3 Rules'!A$34:$O118,15)))+(IF(F127="gr2",VLOOKUP(F127,'Appendix 3 Rules'!A$34:$O118,15)))+(IF(F127="gr3",VLOOKUP(F127,'Appendix 3 Rules'!A$34:$O118,15)))+(IF(F127="h1",VLOOKUP(F127,'Appendix 3 Rules'!A$34:$O118,15)))+(IF(F127="h2",VLOOKUP(F127,'Appendix 3 Rules'!A$34:$O118,15)))+(IF(F127="h3",VLOOKUP(F127,'Appendix 3 Rules'!A$34:$O118,15)))+(IF(F127="i1",VLOOKUP(F127,'Appendix 3 Rules'!A$34:$O118,15)))+(IF(F127="i2",VLOOKUP(F127,'Appendix 3 Rules'!A$34:$O118,15)))+(IF(F127="j1",VLOOKUP(F127,'Appendix 3 Rules'!A$34:$O118,15)))+(IF(F127="j2",VLOOKUP(F127,'Appendix 3 Rules'!A$34:$O118,15)))+(IF(F127="k",VLOOKUP(F127,'Appendix 3 Rules'!A$34:$O118,15)))+(IF(F127="l1",VLOOKUP(F127,'Appendix 3 Rules'!A$34:$O118,15)))+(IF(F127="l2",VLOOKUP(F127,'Appendix 3 Rules'!A$34:$O118,15)))+(IF(F127="m1",VLOOKUP(F127,'Appendix 3 Rules'!A$34:$O118,15)))+(IF(F127="m2",VLOOKUP(F127,'Appendix 3 Rules'!A$34:$O118,15)))+(IF(F127="m3",VLOOKUP(F127,'Appendix 3 Rules'!A$34:$O118,15)))+(IF(F127="n",VLOOKUP(F127,'Appendix 3 Rules'!A$34:$O118,15)))+(IF(F127="o",VLOOKUP(F127,'Appendix 3 Rules'!A$34:$O118,15)))+(IF(F127="p",VLOOKUP(F127,'Appendix 3 Rules'!A$34:$O118,15)))+(IF(F127="q",VLOOKUP(F127,'Appendix 3 Rules'!A$34:$O118,15)))+(IF(F127="r",VLOOKUP(F127,'Appendix 3 Rules'!A$34:$O118,15)))+(IF(F127="s",VLOOKUP(F127,'Appendix 3 Rules'!A$34:$O118,15)))+(IF(F127="t",VLOOKUP(F127,'Appendix 3 Rules'!A$34:$O118,15)))+(IF(F127="u",VLOOKUP(F127,'Appendix 3 Rules'!A$34:$O118,15))))))</f>
        <v/>
      </c>
      <c r="I127" s="12"/>
      <c r="J127" s="13"/>
      <c r="K127" s="12"/>
      <c r="L127" s="13"/>
      <c r="M127" s="12"/>
      <c r="N127" s="13"/>
      <c r="O127" s="12"/>
      <c r="P127" s="13"/>
      <c r="Q127" s="12"/>
      <c r="R127" s="13"/>
      <c r="S127" s="12"/>
      <c r="T127" s="13"/>
      <c r="U127" s="12"/>
      <c r="V127" s="13"/>
      <c r="W127" s="12"/>
      <c r="X127" s="13"/>
      <c r="Y127" s="12"/>
      <c r="Z127" s="13"/>
      <c r="AA127" s="12"/>
      <c r="AB127" s="13"/>
      <c r="AC127" s="8"/>
      <c r="AD127" s="13"/>
      <c r="AE127" s="8"/>
      <c r="AF127" s="13"/>
      <c r="AG127" s="8"/>
      <c r="AH127" s="13"/>
      <c r="AI127" s="60"/>
      <c r="AK127" s="13" t="str">
        <f>IF(AND(F127&lt;&gt;"f",M127&lt;&gt;""),VLOOKUP(F127,'Appendix 3 Rules'!$A$1:$O$34,4,FALSE),"")</f>
        <v/>
      </c>
      <c r="AL127" s="13" t="str">
        <f>IF(Q127="","",VLOOKUP(F127,'Appendix 3 Rules'!$A$1:$N$34,6,FALSE))</f>
        <v/>
      </c>
      <c r="AM127" s="13" t="str">
        <f>IF(AND(F127="f",U127&lt;&gt;""),VLOOKUP(F127,'Appendix 3 Rules'!$A$1:$N$34,8,FALSE),"")</f>
        <v/>
      </c>
    </row>
    <row r="128" spans="1:39" ht="18" customHeight="1" x14ac:dyDescent="0.2">
      <c r="B128" s="78"/>
      <c r="C128" s="9"/>
      <c r="D128" s="10"/>
      <c r="E128" s="9"/>
      <c r="F128" s="8"/>
      <c r="G128" s="20" t="str">
        <f>IF(F128="","",SUMPRODUCT(IF(I128="",0,INDEX('Appendix 3 Rules'!$B$2:$B$18,MATCH(F128,'Appendix 3 Rules'!$A$2:$A$17))))+(IF(K128="",0,INDEX('Appendix 3 Rules'!$C$2:$C$18,MATCH(F128,'Appendix 3 Rules'!$A$2:$A$17))))+(IF(M128="",0,INDEX('Appendix 3 Rules'!$D$2:$D$18,MATCH(F128,'Appendix 3 Rules'!$A$2:$A$17))))+(IF(O128="",0,INDEX('Appendix 3 Rules'!$E$2:$E$18,MATCH(F128,'Appendix 3 Rules'!$A$2:$A$17))))+(IF(Q128="",0,INDEX('Appendix 3 Rules'!$F$2:$F$18,MATCH(F128,'Appendix 3 Rules'!$A$2:$A$17))))+(IF(S128="",0,INDEX('Appendix 3 Rules'!$G$2:$G$18,MATCH(F128,'Appendix 3 Rules'!$A$2:$A$17))))+(IF(U128="",0,INDEX('Appendix 3 Rules'!$H$2:$H$18,MATCH(F128,'Appendix 3 Rules'!$A$2:$A$17))))+(IF(W128="",0,INDEX('Appendix 3 Rules'!$I$2:$I$18,MATCH(F128,'Appendix 3 Rules'!$A$2:$A$17))))+(IF(Y128="",0,INDEX('Appendix 3 Rules'!$J$2:$J$18,MATCH(F128,'Appendix 3 Rules'!$A$2:$A$17))))+(IF(AA128="",0,INDEX('Appendix 3 Rules'!$K$2:$K$18,MATCH(F128,'Appendix 3 Rules'!$A$2:$A$17))))+(IF(AC128="",0,INDEX('Appendix 3 Rules'!$L$2:$L$18,MATCH(F128,'Appendix 3 Rules'!$A$2:$A$17))))+(IF(AE128="",0,INDEX('Appendix 3 Rules'!$M$2:$M$18,MATCH(F128,'Appendix 3 Rules'!$A$2:$A$17))))+(IF(AG128="",0,INDEX('Appendix 3 Rules'!$N$2:$N$18,MATCH(F128,'Appendix 3 Rules'!$A$2:$A$17))))+(IF(F128="gc1",VLOOKUP(F128,'Appendix 3 Rules'!A$34:$O119,15)))+(IF(F128="gc2",VLOOKUP(F128,'Appendix 3 Rules'!A$34:$O119,15)))+(IF(F128="gc3",VLOOKUP(F128,'Appendix 3 Rules'!A$34:$O119,15)))+(IF(F128="gr1",VLOOKUP(F128,'Appendix 3 Rules'!A$34:$O119,15)))+(IF(F128="gr2",VLOOKUP(F128,'Appendix 3 Rules'!A$34:$O119,15)))+(IF(F128="gr3",VLOOKUP(F128,'Appendix 3 Rules'!A$34:$O119,15)))+(IF(F128="h1",VLOOKUP(F128,'Appendix 3 Rules'!A$34:$O119,15)))+(IF(F128="h2",VLOOKUP(F128,'Appendix 3 Rules'!A$34:$O119,15)))+(IF(F128="h3",VLOOKUP(F128,'Appendix 3 Rules'!A$34:$O119,15)))+(IF(F128="i1",VLOOKUP(F128,'Appendix 3 Rules'!A$34:$O119,15)))+(IF(F128="i2",VLOOKUP(F128,'Appendix 3 Rules'!A$34:$O119,15)))+(IF(F128="j1",VLOOKUP(F128,'Appendix 3 Rules'!A$34:$O119,15)))+(IF(F128="j2",VLOOKUP(F128,'Appendix 3 Rules'!A$34:$O119,15)))+(IF(F128="k",VLOOKUP(F128,'Appendix 3 Rules'!A$34:$O119,15)))+(IF(F128="l1",VLOOKUP(F128,'Appendix 3 Rules'!A$34:$O119,15)))+(IF(F128="l2",VLOOKUP(F128,'Appendix 3 Rules'!A$34:$O119,15)))+(IF(F128="m1",VLOOKUP(F128,'Appendix 3 Rules'!A$34:$O119,15)))+(IF(F128="m2",VLOOKUP(F128,'Appendix 3 Rules'!A$34:$O119,15)))+(IF(F128="m3",VLOOKUP(F128,'Appendix 3 Rules'!A$34:$O119,15)))+(IF(F128="n",VLOOKUP(F128,'Appendix 3 Rules'!A$34:$O119,15)))+(IF(F128="o",VLOOKUP(F128,'Appendix 3 Rules'!A$34:$O119,15)))+(IF(F128="p",VLOOKUP(F128,'Appendix 3 Rules'!A$34:$O119,15)))+(IF(F128="q",VLOOKUP(F128,'Appendix 3 Rules'!A$34:$O119,15)))+(IF(F128="r",VLOOKUP(F128,'Appendix 3 Rules'!A$34:$O119,15)))+(IF(F128="s",VLOOKUP(F128,'Appendix 3 Rules'!A$34:$O119,15)))+(IF(F128="t",VLOOKUP(F128,'Appendix 3 Rules'!A$34:$O119,15)))+(IF(F128="u",VLOOKUP(F128,'Appendix 3 Rules'!A$34:$O119,15))))</f>
        <v/>
      </c>
      <c r="H128" s="80" t="str">
        <f>IF(F128="","",IF(OR(F128="d",F128="e",F128="gc1",F128="gc2",F128="gc3",F128="gr1",F128="gr2",F128="gr3",F128="h1",F128="h2",F128="h3",F128="i1",F128="i2",F128="j1",F128="j2",F128="k",F128="l1",F128="l2",F128="m1",F128="m2",F128="m3",F128="n",F128="o",F128="p",F128="q",F128="r",F128="s",F128="t",F128="u",F128="f"),MIN(G128,VLOOKUP(F128,'Appx 3 (Mass) Rules'!$A$1:$D$150,4,0)),MIN(G128,VLOOKUP(F128,'Appx 3 (Mass) Rules'!$A$1:$D$150,4,0),SUMPRODUCT(IF(I128="",0,INDEX('Appendix 3 Rules'!$B$2:$B$18,MATCH(F128,'Appendix 3 Rules'!$A$2:$A$17))))+(IF(K128="",0,INDEX('Appendix 3 Rules'!$C$2:$C$18,MATCH(F128,'Appendix 3 Rules'!$A$2:$A$17))))+(IF(M128="",0,INDEX('Appendix 3 Rules'!$D$2:$D$18,MATCH(F128,'Appendix 3 Rules'!$A$2:$A$17))))+(IF(O128="",0,INDEX('Appendix 3 Rules'!$E$2:$E$18,MATCH(F128,'Appendix 3 Rules'!$A$2:$A$17))))+(IF(Q128="",0,INDEX('Appendix 3 Rules'!$F$2:$F$18,MATCH(F128,'Appendix 3 Rules'!$A$2:$A$17))))+(IF(S128="",0,INDEX('Appendix 3 Rules'!$G$2:$G$18,MATCH(F128,'Appendix 3 Rules'!$A$2:$A$17))))+(IF(U128="",0,INDEX('Appendix 3 Rules'!$H$2:$H$18,MATCH(F128,'Appendix 3 Rules'!$A$2:$A$17))))+(IF(W128="",0,INDEX('Appendix 3 Rules'!$I$2:$I$18,MATCH(F128,'Appendix 3 Rules'!$A$2:$A$17))))+(IF(Y128="",0,INDEX('Appendix 3 Rules'!$J$2:$J$18,MATCH(F128,'Appendix 3 Rules'!$A$2:$A$17))))+(IF(AA128="",0,INDEX('Appendix 3 Rules'!$K$2:$K$18,MATCH(F128,'Appendix 3 Rules'!$A$2:$A$17))))+(IF(AC128="",0,INDEX('Appendix 3 Rules'!$L$2:$L$18,MATCH(F128,'Appendix 3 Rules'!$A$2:$A$17))))+(IF(AE128="",0,INDEX('Appendix 3 Rules'!$M$2:$M$18,MATCH(F128,'Appendix 3 Rules'!$A$2:$A$17))))+(IF(AG128="",0,INDEX('Appendix 3 Rules'!$N$2:$N$18,MATCH(F128,'Appendix 3 Rules'!$A$2:$A$17))))+(IF(F128="gc1",VLOOKUP(F128,'Appendix 3 Rules'!A$34:$O119,15)))+(IF(F128="gc2",VLOOKUP(F128,'Appendix 3 Rules'!A$34:$O119,15)))+(IF(F128="gc3",VLOOKUP(F128,'Appendix 3 Rules'!A$34:$O119,15)))+(IF(F128="gr1",VLOOKUP(F128,'Appendix 3 Rules'!A$34:$O119,15)))+(IF(F128="gr2",VLOOKUP(F128,'Appendix 3 Rules'!A$34:$O119,15)))+(IF(F128="gr3",VLOOKUP(F128,'Appendix 3 Rules'!A$34:$O119,15)))+(IF(F128="h1",VLOOKUP(F128,'Appendix 3 Rules'!A$34:$O119,15)))+(IF(F128="h2",VLOOKUP(F128,'Appendix 3 Rules'!A$34:$O119,15)))+(IF(F128="h3",VLOOKUP(F128,'Appendix 3 Rules'!A$34:$O119,15)))+(IF(F128="i1",VLOOKUP(F128,'Appendix 3 Rules'!A$34:$O119,15)))+(IF(F128="i2",VLOOKUP(F128,'Appendix 3 Rules'!A$34:$O119,15)))+(IF(F128="j1",VLOOKUP(F128,'Appendix 3 Rules'!A$34:$O119,15)))+(IF(F128="j2",VLOOKUP(F128,'Appendix 3 Rules'!A$34:$O119,15)))+(IF(F128="k",VLOOKUP(F128,'Appendix 3 Rules'!A$34:$O119,15)))+(IF(F128="l1",VLOOKUP(F128,'Appendix 3 Rules'!A$34:$O119,15)))+(IF(F128="l2",VLOOKUP(F128,'Appendix 3 Rules'!A$34:$O119,15)))+(IF(F128="m1",VLOOKUP(F128,'Appendix 3 Rules'!A$34:$O119,15)))+(IF(F128="m2",VLOOKUP(F128,'Appendix 3 Rules'!A$34:$O119,15)))+(IF(F128="m3",VLOOKUP(F128,'Appendix 3 Rules'!A$34:$O119,15)))+(IF(F128="n",VLOOKUP(F128,'Appendix 3 Rules'!A$34:$O119,15)))+(IF(F128="o",VLOOKUP(F128,'Appendix 3 Rules'!A$34:$O119,15)))+(IF(F128="p",VLOOKUP(F128,'Appendix 3 Rules'!A$34:$O119,15)))+(IF(F128="q",VLOOKUP(F128,'Appendix 3 Rules'!A$34:$O119,15)))+(IF(F128="r",VLOOKUP(F128,'Appendix 3 Rules'!A$34:$O119,15)))+(IF(F128="s",VLOOKUP(F128,'Appendix 3 Rules'!A$34:$O119,15)))+(IF(F128="t",VLOOKUP(F128,'Appendix 3 Rules'!A$34:$O119,15)))+(IF(F128="u",VLOOKUP(F128,'Appendix 3 Rules'!A$34:$O119,15))))))</f>
        <v/>
      </c>
      <c r="I128" s="11"/>
      <c r="J128" s="14"/>
      <c r="K128" s="11"/>
      <c r="L128" s="14"/>
      <c r="M128" s="11"/>
      <c r="N128" s="14"/>
      <c r="O128" s="11"/>
      <c r="P128" s="14"/>
      <c r="Q128" s="11"/>
      <c r="R128" s="14"/>
      <c r="S128" s="76"/>
      <c r="T128" s="14"/>
      <c r="U128" s="11"/>
      <c r="V128" s="14"/>
      <c r="W128" s="11"/>
      <c r="X128" s="14"/>
      <c r="Y128" s="77"/>
      <c r="Z128" s="14"/>
      <c r="AA128" s="77"/>
      <c r="AB128" s="14"/>
      <c r="AC128" s="8"/>
      <c r="AD128" s="13"/>
      <c r="AE128" s="8"/>
      <c r="AF128" s="13"/>
      <c r="AG128" s="8"/>
      <c r="AH128" s="13"/>
      <c r="AI128" s="60"/>
      <c r="AK128" s="13" t="str">
        <f>IF(AND(F128&lt;&gt;"f",M128&lt;&gt;""),VLOOKUP(F128,'Appendix 3 Rules'!$A$1:$O$34,4,FALSE),"")</f>
        <v/>
      </c>
      <c r="AL128" s="13" t="str">
        <f>IF(Q128="","",VLOOKUP(F128,'Appendix 3 Rules'!$A$1:$N$34,6,FALSE))</f>
        <v/>
      </c>
      <c r="AM128" s="13" t="str">
        <f>IF(AND(F128="f",U128&lt;&gt;""),VLOOKUP(F128,'Appendix 3 Rules'!$A$1:$N$34,8,FALSE),"")</f>
        <v/>
      </c>
    </row>
    <row r="129" spans="1:39" ht="18" customHeight="1" x14ac:dyDescent="0.2">
      <c r="B129" s="78"/>
      <c r="C129" s="9"/>
      <c r="D129" s="10"/>
      <c r="E129" s="9"/>
      <c r="F129" s="8"/>
      <c r="G129" s="20" t="str">
        <f>IF(F129="","",SUMPRODUCT(IF(I129="",0,INDEX('Appendix 3 Rules'!$B$2:$B$18,MATCH(F129,'Appendix 3 Rules'!$A$2:$A$17))))+(IF(K129="",0,INDEX('Appendix 3 Rules'!$C$2:$C$18,MATCH(F129,'Appendix 3 Rules'!$A$2:$A$17))))+(IF(M129="",0,INDEX('Appendix 3 Rules'!$D$2:$D$18,MATCH(F129,'Appendix 3 Rules'!$A$2:$A$17))))+(IF(O129="",0,INDEX('Appendix 3 Rules'!$E$2:$E$18,MATCH(F129,'Appendix 3 Rules'!$A$2:$A$17))))+(IF(Q129="",0,INDEX('Appendix 3 Rules'!$F$2:$F$18,MATCH(F129,'Appendix 3 Rules'!$A$2:$A$17))))+(IF(S129="",0,INDEX('Appendix 3 Rules'!$G$2:$G$18,MATCH(F129,'Appendix 3 Rules'!$A$2:$A$17))))+(IF(U129="",0,INDEX('Appendix 3 Rules'!$H$2:$H$18,MATCH(F129,'Appendix 3 Rules'!$A$2:$A$17))))+(IF(W129="",0,INDEX('Appendix 3 Rules'!$I$2:$I$18,MATCH(F129,'Appendix 3 Rules'!$A$2:$A$17))))+(IF(Y129="",0,INDEX('Appendix 3 Rules'!$J$2:$J$18,MATCH(F129,'Appendix 3 Rules'!$A$2:$A$17))))+(IF(AA129="",0,INDEX('Appendix 3 Rules'!$K$2:$K$18,MATCH(F129,'Appendix 3 Rules'!$A$2:$A$17))))+(IF(AC129="",0,INDEX('Appendix 3 Rules'!$L$2:$L$18,MATCH(F129,'Appendix 3 Rules'!$A$2:$A$17))))+(IF(AE129="",0,INDEX('Appendix 3 Rules'!$M$2:$M$18,MATCH(F129,'Appendix 3 Rules'!$A$2:$A$17))))+(IF(AG129="",0,INDEX('Appendix 3 Rules'!$N$2:$N$18,MATCH(F129,'Appendix 3 Rules'!$A$2:$A$17))))+(IF(F129="gc1",VLOOKUP(F129,'Appendix 3 Rules'!A$34:$O120,15)))+(IF(F129="gc2",VLOOKUP(F129,'Appendix 3 Rules'!A$34:$O120,15)))+(IF(F129="gc3",VLOOKUP(F129,'Appendix 3 Rules'!A$34:$O120,15)))+(IF(F129="gr1",VLOOKUP(F129,'Appendix 3 Rules'!A$34:$O120,15)))+(IF(F129="gr2",VLOOKUP(F129,'Appendix 3 Rules'!A$34:$O120,15)))+(IF(F129="gr3",VLOOKUP(F129,'Appendix 3 Rules'!A$34:$O120,15)))+(IF(F129="h1",VLOOKUP(F129,'Appendix 3 Rules'!A$34:$O120,15)))+(IF(F129="h2",VLOOKUP(F129,'Appendix 3 Rules'!A$34:$O120,15)))+(IF(F129="h3",VLOOKUP(F129,'Appendix 3 Rules'!A$34:$O120,15)))+(IF(F129="i1",VLOOKUP(F129,'Appendix 3 Rules'!A$34:$O120,15)))+(IF(F129="i2",VLOOKUP(F129,'Appendix 3 Rules'!A$34:$O120,15)))+(IF(F129="j1",VLOOKUP(F129,'Appendix 3 Rules'!A$34:$O120,15)))+(IF(F129="j2",VLOOKUP(F129,'Appendix 3 Rules'!A$34:$O120,15)))+(IF(F129="k",VLOOKUP(F129,'Appendix 3 Rules'!A$34:$O120,15)))+(IF(F129="l1",VLOOKUP(F129,'Appendix 3 Rules'!A$34:$O120,15)))+(IF(F129="l2",VLOOKUP(F129,'Appendix 3 Rules'!A$34:$O120,15)))+(IF(F129="m1",VLOOKUP(F129,'Appendix 3 Rules'!A$34:$O120,15)))+(IF(F129="m2",VLOOKUP(F129,'Appendix 3 Rules'!A$34:$O120,15)))+(IF(F129="m3",VLOOKUP(F129,'Appendix 3 Rules'!A$34:$O120,15)))+(IF(F129="n",VLOOKUP(F129,'Appendix 3 Rules'!A$34:$O120,15)))+(IF(F129="o",VLOOKUP(F129,'Appendix 3 Rules'!A$34:$O120,15)))+(IF(F129="p",VLOOKUP(F129,'Appendix 3 Rules'!A$34:$O120,15)))+(IF(F129="q",VLOOKUP(F129,'Appendix 3 Rules'!A$34:$O120,15)))+(IF(F129="r",VLOOKUP(F129,'Appendix 3 Rules'!A$34:$O120,15)))+(IF(F129="s",VLOOKUP(F129,'Appendix 3 Rules'!A$34:$O120,15)))+(IF(F129="t",VLOOKUP(F129,'Appendix 3 Rules'!A$34:$O120,15)))+(IF(F129="u",VLOOKUP(F129,'Appendix 3 Rules'!A$34:$O120,15))))</f>
        <v/>
      </c>
      <c r="H129" s="80" t="str">
        <f>IF(F129="","",IF(OR(F129="d",F129="e",F129="gc1",F129="gc2",F129="gc3",F129="gr1",F129="gr2",F129="gr3",F129="h1",F129="h2",F129="h3",F129="i1",F129="i2",F129="j1",F129="j2",F129="k",F129="l1",F129="l2",F129="m1",F129="m2",F129="m3",F129="n",F129="o",F129="p",F129="q",F129="r",F129="s",F129="t",F129="u",F129="f"),MIN(G129,VLOOKUP(F129,'Appx 3 (Mass) Rules'!$A$1:$D$150,4,0)),MIN(G129,VLOOKUP(F129,'Appx 3 (Mass) Rules'!$A$1:$D$150,4,0),SUMPRODUCT(IF(I129="",0,INDEX('Appendix 3 Rules'!$B$2:$B$18,MATCH(F129,'Appendix 3 Rules'!$A$2:$A$17))))+(IF(K129="",0,INDEX('Appendix 3 Rules'!$C$2:$C$18,MATCH(F129,'Appendix 3 Rules'!$A$2:$A$17))))+(IF(M129="",0,INDEX('Appendix 3 Rules'!$D$2:$D$18,MATCH(F129,'Appendix 3 Rules'!$A$2:$A$17))))+(IF(O129="",0,INDEX('Appendix 3 Rules'!$E$2:$E$18,MATCH(F129,'Appendix 3 Rules'!$A$2:$A$17))))+(IF(Q129="",0,INDEX('Appendix 3 Rules'!$F$2:$F$18,MATCH(F129,'Appendix 3 Rules'!$A$2:$A$17))))+(IF(S129="",0,INDEX('Appendix 3 Rules'!$G$2:$G$18,MATCH(F129,'Appendix 3 Rules'!$A$2:$A$17))))+(IF(U129="",0,INDEX('Appendix 3 Rules'!$H$2:$H$18,MATCH(F129,'Appendix 3 Rules'!$A$2:$A$17))))+(IF(W129="",0,INDEX('Appendix 3 Rules'!$I$2:$I$18,MATCH(F129,'Appendix 3 Rules'!$A$2:$A$17))))+(IF(Y129="",0,INDEX('Appendix 3 Rules'!$J$2:$J$18,MATCH(F129,'Appendix 3 Rules'!$A$2:$A$17))))+(IF(AA129="",0,INDEX('Appendix 3 Rules'!$K$2:$K$18,MATCH(F129,'Appendix 3 Rules'!$A$2:$A$17))))+(IF(AC129="",0,INDEX('Appendix 3 Rules'!$L$2:$L$18,MATCH(F129,'Appendix 3 Rules'!$A$2:$A$17))))+(IF(AE129="",0,INDEX('Appendix 3 Rules'!$M$2:$M$18,MATCH(F129,'Appendix 3 Rules'!$A$2:$A$17))))+(IF(AG129="",0,INDEX('Appendix 3 Rules'!$N$2:$N$18,MATCH(F129,'Appendix 3 Rules'!$A$2:$A$17))))+(IF(F129="gc1",VLOOKUP(F129,'Appendix 3 Rules'!A$34:$O120,15)))+(IF(F129="gc2",VLOOKUP(F129,'Appendix 3 Rules'!A$34:$O120,15)))+(IF(F129="gc3",VLOOKUP(F129,'Appendix 3 Rules'!A$34:$O120,15)))+(IF(F129="gr1",VLOOKUP(F129,'Appendix 3 Rules'!A$34:$O120,15)))+(IF(F129="gr2",VLOOKUP(F129,'Appendix 3 Rules'!A$34:$O120,15)))+(IF(F129="gr3",VLOOKUP(F129,'Appendix 3 Rules'!A$34:$O120,15)))+(IF(F129="h1",VLOOKUP(F129,'Appendix 3 Rules'!A$34:$O120,15)))+(IF(F129="h2",VLOOKUP(F129,'Appendix 3 Rules'!A$34:$O120,15)))+(IF(F129="h3",VLOOKUP(F129,'Appendix 3 Rules'!A$34:$O120,15)))+(IF(F129="i1",VLOOKUP(F129,'Appendix 3 Rules'!A$34:$O120,15)))+(IF(F129="i2",VLOOKUP(F129,'Appendix 3 Rules'!A$34:$O120,15)))+(IF(F129="j1",VLOOKUP(F129,'Appendix 3 Rules'!A$34:$O120,15)))+(IF(F129="j2",VLOOKUP(F129,'Appendix 3 Rules'!A$34:$O120,15)))+(IF(F129="k",VLOOKUP(F129,'Appendix 3 Rules'!A$34:$O120,15)))+(IF(F129="l1",VLOOKUP(F129,'Appendix 3 Rules'!A$34:$O120,15)))+(IF(F129="l2",VLOOKUP(F129,'Appendix 3 Rules'!A$34:$O120,15)))+(IF(F129="m1",VLOOKUP(F129,'Appendix 3 Rules'!A$34:$O120,15)))+(IF(F129="m2",VLOOKUP(F129,'Appendix 3 Rules'!A$34:$O120,15)))+(IF(F129="m3",VLOOKUP(F129,'Appendix 3 Rules'!A$34:$O120,15)))+(IF(F129="n",VLOOKUP(F129,'Appendix 3 Rules'!A$34:$O120,15)))+(IF(F129="o",VLOOKUP(F129,'Appendix 3 Rules'!A$34:$O120,15)))+(IF(F129="p",VLOOKUP(F129,'Appendix 3 Rules'!A$34:$O120,15)))+(IF(F129="q",VLOOKUP(F129,'Appendix 3 Rules'!A$34:$O120,15)))+(IF(F129="r",VLOOKUP(F129,'Appendix 3 Rules'!A$34:$O120,15)))+(IF(F129="s",VLOOKUP(F129,'Appendix 3 Rules'!A$34:$O120,15)))+(IF(F129="t",VLOOKUP(F129,'Appendix 3 Rules'!A$34:$O120,15)))+(IF(F129="u",VLOOKUP(F129,'Appendix 3 Rules'!A$34:$O120,15))))))</f>
        <v/>
      </c>
      <c r="I129" s="12"/>
      <c r="J129" s="13"/>
      <c r="K129" s="12"/>
      <c r="L129" s="13"/>
      <c r="M129" s="12"/>
      <c r="N129" s="13"/>
      <c r="O129" s="12"/>
      <c r="P129" s="13"/>
      <c r="Q129" s="12"/>
      <c r="R129" s="13"/>
      <c r="S129" s="12"/>
      <c r="T129" s="13"/>
      <c r="U129" s="12"/>
      <c r="V129" s="13"/>
      <c r="W129" s="12"/>
      <c r="X129" s="13"/>
      <c r="Y129" s="12"/>
      <c r="Z129" s="13"/>
      <c r="AA129" s="12"/>
      <c r="AB129" s="13"/>
      <c r="AC129" s="8"/>
      <c r="AD129" s="13"/>
      <c r="AE129" s="8"/>
      <c r="AF129" s="13"/>
      <c r="AG129" s="8"/>
      <c r="AH129" s="13"/>
      <c r="AI129" s="60"/>
      <c r="AK129" s="13" t="str">
        <f>IF(AND(F129&lt;&gt;"f",M129&lt;&gt;""),VLOOKUP(F129,'Appendix 3 Rules'!$A$1:$O$34,4,FALSE),"")</f>
        <v/>
      </c>
      <c r="AL129" s="13" t="str">
        <f>IF(Q129="","",VLOOKUP(F129,'Appendix 3 Rules'!$A$1:$N$34,6,FALSE))</f>
        <v/>
      </c>
      <c r="AM129" s="13" t="str">
        <f>IF(AND(F129="f",U129&lt;&gt;""),VLOOKUP(F129,'Appendix 3 Rules'!$A$1:$N$34,8,FALSE),"")</f>
        <v/>
      </c>
    </row>
    <row r="130" spans="1:39" ht="18" customHeight="1" x14ac:dyDescent="0.2">
      <c r="B130" s="78"/>
      <c r="C130" s="9"/>
      <c r="D130" s="10"/>
      <c r="E130" s="9"/>
      <c r="F130" s="8"/>
      <c r="G130" s="20" t="str">
        <f>IF(F130="","",SUMPRODUCT(IF(I130="",0,INDEX('Appendix 3 Rules'!$B$2:$B$18,MATCH(F130,'Appendix 3 Rules'!$A$2:$A$17))))+(IF(K130="",0,INDEX('Appendix 3 Rules'!$C$2:$C$18,MATCH(F130,'Appendix 3 Rules'!$A$2:$A$17))))+(IF(M130="",0,INDEX('Appendix 3 Rules'!$D$2:$D$18,MATCH(F130,'Appendix 3 Rules'!$A$2:$A$17))))+(IF(O130="",0,INDEX('Appendix 3 Rules'!$E$2:$E$18,MATCH(F130,'Appendix 3 Rules'!$A$2:$A$17))))+(IF(Q130="",0,INDEX('Appendix 3 Rules'!$F$2:$F$18,MATCH(F130,'Appendix 3 Rules'!$A$2:$A$17))))+(IF(S130="",0,INDEX('Appendix 3 Rules'!$G$2:$G$18,MATCH(F130,'Appendix 3 Rules'!$A$2:$A$17))))+(IF(U130="",0,INDEX('Appendix 3 Rules'!$H$2:$H$18,MATCH(F130,'Appendix 3 Rules'!$A$2:$A$17))))+(IF(W130="",0,INDEX('Appendix 3 Rules'!$I$2:$I$18,MATCH(F130,'Appendix 3 Rules'!$A$2:$A$17))))+(IF(Y130="",0,INDEX('Appendix 3 Rules'!$J$2:$J$18,MATCH(F130,'Appendix 3 Rules'!$A$2:$A$17))))+(IF(AA130="",0,INDEX('Appendix 3 Rules'!$K$2:$K$18,MATCH(F130,'Appendix 3 Rules'!$A$2:$A$17))))+(IF(AC130="",0,INDEX('Appendix 3 Rules'!$L$2:$L$18,MATCH(F130,'Appendix 3 Rules'!$A$2:$A$17))))+(IF(AE130="",0,INDEX('Appendix 3 Rules'!$M$2:$M$18,MATCH(F130,'Appendix 3 Rules'!$A$2:$A$17))))+(IF(AG130="",0,INDEX('Appendix 3 Rules'!$N$2:$N$18,MATCH(F130,'Appendix 3 Rules'!$A$2:$A$17))))+(IF(F130="gc1",VLOOKUP(F130,'Appendix 3 Rules'!A$34:$O121,15)))+(IF(F130="gc2",VLOOKUP(F130,'Appendix 3 Rules'!A$34:$O121,15)))+(IF(F130="gc3",VLOOKUP(F130,'Appendix 3 Rules'!A$34:$O121,15)))+(IF(F130="gr1",VLOOKUP(F130,'Appendix 3 Rules'!A$34:$O121,15)))+(IF(F130="gr2",VLOOKUP(F130,'Appendix 3 Rules'!A$34:$O121,15)))+(IF(F130="gr3",VLOOKUP(F130,'Appendix 3 Rules'!A$34:$O121,15)))+(IF(F130="h1",VLOOKUP(F130,'Appendix 3 Rules'!A$34:$O121,15)))+(IF(F130="h2",VLOOKUP(F130,'Appendix 3 Rules'!A$34:$O121,15)))+(IF(F130="h3",VLOOKUP(F130,'Appendix 3 Rules'!A$34:$O121,15)))+(IF(F130="i1",VLOOKUP(F130,'Appendix 3 Rules'!A$34:$O121,15)))+(IF(F130="i2",VLOOKUP(F130,'Appendix 3 Rules'!A$34:$O121,15)))+(IF(F130="j1",VLOOKUP(F130,'Appendix 3 Rules'!A$34:$O121,15)))+(IF(F130="j2",VLOOKUP(F130,'Appendix 3 Rules'!A$34:$O121,15)))+(IF(F130="k",VLOOKUP(F130,'Appendix 3 Rules'!A$34:$O121,15)))+(IF(F130="l1",VLOOKUP(F130,'Appendix 3 Rules'!A$34:$O121,15)))+(IF(F130="l2",VLOOKUP(F130,'Appendix 3 Rules'!A$34:$O121,15)))+(IF(F130="m1",VLOOKUP(F130,'Appendix 3 Rules'!A$34:$O121,15)))+(IF(F130="m2",VLOOKUP(F130,'Appendix 3 Rules'!A$34:$O121,15)))+(IF(F130="m3",VLOOKUP(F130,'Appendix 3 Rules'!A$34:$O121,15)))+(IF(F130="n",VLOOKUP(F130,'Appendix 3 Rules'!A$34:$O121,15)))+(IF(F130="o",VLOOKUP(F130,'Appendix 3 Rules'!A$34:$O121,15)))+(IF(F130="p",VLOOKUP(F130,'Appendix 3 Rules'!A$34:$O121,15)))+(IF(F130="q",VLOOKUP(F130,'Appendix 3 Rules'!A$34:$O121,15)))+(IF(F130="r",VLOOKUP(F130,'Appendix 3 Rules'!A$34:$O121,15)))+(IF(F130="s",VLOOKUP(F130,'Appendix 3 Rules'!A$34:$O121,15)))+(IF(F130="t",VLOOKUP(F130,'Appendix 3 Rules'!A$34:$O121,15)))+(IF(F130="u",VLOOKUP(F130,'Appendix 3 Rules'!A$34:$O121,15))))</f>
        <v/>
      </c>
      <c r="H130" s="80" t="str">
        <f>IF(F130="","",IF(OR(F130="d",F130="e",F130="gc1",F130="gc2",F130="gc3",F130="gr1",F130="gr2",F130="gr3",F130="h1",F130="h2",F130="h3",F130="i1",F130="i2",F130="j1",F130="j2",F130="k",F130="l1",F130="l2",F130="m1",F130="m2",F130="m3",F130="n",F130="o",F130="p",F130="q",F130="r",F130="s",F130="t",F130="u",F130="f"),MIN(G130,VLOOKUP(F130,'Appx 3 (Mass) Rules'!$A$1:$D$150,4,0)),MIN(G130,VLOOKUP(F130,'Appx 3 (Mass) Rules'!$A$1:$D$150,4,0),SUMPRODUCT(IF(I130="",0,INDEX('Appendix 3 Rules'!$B$2:$B$18,MATCH(F130,'Appendix 3 Rules'!$A$2:$A$17))))+(IF(K130="",0,INDEX('Appendix 3 Rules'!$C$2:$C$18,MATCH(F130,'Appendix 3 Rules'!$A$2:$A$17))))+(IF(M130="",0,INDEX('Appendix 3 Rules'!$D$2:$D$18,MATCH(F130,'Appendix 3 Rules'!$A$2:$A$17))))+(IF(O130="",0,INDEX('Appendix 3 Rules'!$E$2:$E$18,MATCH(F130,'Appendix 3 Rules'!$A$2:$A$17))))+(IF(Q130="",0,INDEX('Appendix 3 Rules'!$F$2:$F$18,MATCH(F130,'Appendix 3 Rules'!$A$2:$A$17))))+(IF(S130="",0,INDEX('Appendix 3 Rules'!$G$2:$G$18,MATCH(F130,'Appendix 3 Rules'!$A$2:$A$17))))+(IF(U130="",0,INDEX('Appendix 3 Rules'!$H$2:$H$18,MATCH(F130,'Appendix 3 Rules'!$A$2:$A$17))))+(IF(W130="",0,INDEX('Appendix 3 Rules'!$I$2:$I$18,MATCH(F130,'Appendix 3 Rules'!$A$2:$A$17))))+(IF(Y130="",0,INDEX('Appendix 3 Rules'!$J$2:$J$18,MATCH(F130,'Appendix 3 Rules'!$A$2:$A$17))))+(IF(AA130="",0,INDEX('Appendix 3 Rules'!$K$2:$K$18,MATCH(F130,'Appendix 3 Rules'!$A$2:$A$17))))+(IF(AC130="",0,INDEX('Appendix 3 Rules'!$L$2:$L$18,MATCH(F130,'Appendix 3 Rules'!$A$2:$A$17))))+(IF(AE130="",0,INDEX('Appendix 3 Rules'!$M$2:$M$18,MATCH(F130,'Appendix 3 Rules'!$A$2:$A$17))))+(IF(AG130="",0,INDEX('Appendix 3 Rules'!$N$2:$N$18,MATCH(F130,'Appendix 3 Rules'!$A$2:$A$17))))+(IF(F130="gc1",VLOOKUP(F130,'Appendix 3 Rules'!A$34:$O121,15)))+(IF(F130="gc2",VLOOKUP(F130,'Appendix 3 Rules'!A$34:$O121,15)))+(IF(F130="gc3",VLOOKUP(F130,'Appendix 3 Rules'!A$34:$O121,15)))+(IF(F130="gr1",VLOOKUP(F130,'Appendix 3 Rules'!A$34:$O121,15)))+(IF(F130="gr2",VLOOKUP(F130,'Appendix 3 Rules'!A$34:$O121,15)))+(IF(F130="gr3",VLOOKUP(F130,'Appendix 3 Rules'!A$34:$O121,15)))+(IF(F130="h1",VLOOKUP(F130,'Appendix 3 Rules'!A$34:$O121,15)))+(IF(F130="h2",VLOOKUP(F130,'Appendix 3 Rules'!A$34:$O121,15)))+(IF(F130="h3",VLOOKUP(F130,'Appendix 3 Rules'!A$34:$O121,15)))+(IF(F130="i1",VLOOKUP(F130,'Appendix 3 Rules'!A$34:$O121,15)))+(IF(F130="i2",VLOOKUP(F130,'Appendix 3 Rules'!A$34:$O121,15)))+(IF(F130="j1",VLOOKUP(F130,'Appendix 3 Rules'!A$34:$O121,15)))+(IF(F130="j2",VLOOKUP(F130,'Appendix 3 Rules'!A$34:$O121,15)))+(IF(F130="k",VLOOKUP(F130,'Appendix 3 Rules'!A$34:$O121,15)))+(IF(F130="l1",VLOOKUP(F130,'Appendix 3 Rules'!A$34:$O121,15)))+(IF(F130="l2",VLOOKUP(F130,'Appendix 3 Rules'!A$34:$O121,15)))+(IF(F130="m1",VLOOKUP(F130,'Appendix 3 Rules'!A$34:$O121,15)))+(IF(F130="m2",VLOOKUP(F130,'Appendix 3 Rules'!A$34:$O121,15)))+(IF(F130="m3",VLOOKUP(F130,'Appendix 3 Rules'!A$34:$O121,15)))+(IF(F130="n",VLOOKUP(F130,'Appendix 3 Rules'!A$34:$O121,15)))+(IF(F130="o",VLOOKUP(F130,'Appendix 3 Rules'!A$34:$O121,15)))+(IF(F130="p",VLOOKUP(F130,'Appendix 3 Rules'!A$34:$O121,15)))+(IF(F130="q",VLOOKUP(F130,'Appendix 3 Rules'!A$34:$O121,15)))+(IF(F130="r",VLOOKUP(F130,'Appendix 3 Rules'!A$34:$O121,15)))+(IF(F130="s",VLOOKUP(F130,'Appendix 3 Rules'!A$34:$O121,15)))+(IF(F130="t",VLOOKUP(F130,'Appendix 3 Rules'!A$34:$O121,15)))+(IF(F130="u",VLOOKUP(F130,'Appendix 3 Rules'!A$34:$O121,15))))))</f>
        <v/>
      </c>
      <c r="I130" s="11"/>
      <c r="J130" s="14"/>
      <c r="K130" s="11"/>
      <c r="L130" s="14"/>
      <c r="M130" s="11"/>
      <c r="N130" s="14"/>
      <c r="O130" s="11"/>
      <c r="P130" s="14"/>
      <c r="Q130" s="11"/>
      <c r="R130" s="14"/>
      <c r="S130" s="76"/>
      <c r="T130" s="14"/>
      <c r="U130" s="11"/>
      <c r="V130" s="14"/>
      <c r="W130" s="11"/>
      <c r="X130" s="14"/>
      <c r="Y130" s="77"/>
      <c r="Z130" s="14"/>
      <c r="AA130" s="77"/>
      <c r="AB130" s="14"/>
      <c r="AC130" s="8"/>
      <c r="AD130" s="13"/>
      <c r="AE130" s="8"/>
      <c r="AF130" s="13"/>
      <c r="AG130" s="8"/>
      <c r="AH130" s="13"/>
      <c r="AI130" s="60"/>
      <c r="AK130" s="13" t="str">
        <f>IF(AND(F130&lt;&gt;"f",M130&lt;&gt;""),VLOOKUP(F130,'Appendix 3 Rules'!$A$1:$O$34,4,FALSE),"")</f>
        <v/>
      </c>
      <c r="AL130" s="13" t="str">
        <f>IF(Q130="","",VLOOKUP(F130,'Appendix 3 Rules'!$A$1:$N$34,6,FALSE))</f>
        <v/>
      </c>
      <c r="AM130" s="13" t="str">
        <f>IF(AND(F130="f",U130&lt;&gt;""),VLOOKUP(F130,'Appendix 3 Rules'!$A$1:$N$34,8,FALSE),"")</f>
        <v/>
      </c>
    </row>
    <row r="131" spans="1:39" ht="18" customHeight="1" x14ac:dyDescent="0.2">
      <c r="B131" s="78"/>
      <c r="C131" s="9"/>
      <c r="D131" s="10"/>
      <c r="E131" s="9"/>
      <c r="F131" s="8"/>
      <c r="G131" s="20" t="str">
        <f>IF(F131="","",SUMPRODUCT(IF(I131="",0,INDEX('Appendix 3 Rules'!$B$2:$B$18,MATCH(F131,'Appendix 3 Rules'!$A$2:$A$17))))+(IF(K131="",0,INDEX('Appendix 3 Rules'!$C$2:$C$18,MATCH(F131,'Appendix 3 Rules'!$A$2:$A$17))))+(IF(M131="",0,INDEX('Appendix 3 Rules'!$D$2:$D$18,MATCH(F131,'Appendix 3 Rules'!$A$2:$A$17))))+(IF(O131="",0,INDEX('Appendix 3 Rules'!$E$2:$E$18,MATCH(F131,'Appendix 3 Rules'!$A$2:$A$17))))+(IF(Q131="",0,INDEX('Appendix 3 Rules'!$F$2:$F$18,MATCH(F131,'Appendix 3 Rules'!$A$2:$A$17))))+(IF(S131="",0,INDEX('Appendix 3 Rules'!$G$2:$G$18,MATCH(F131,'Appendix 3 Rules'!$A$2:$A$17))))+(IF(U131="",0,INDEX('Appendix 3 Rules'!$H$2:$H$18,MATCH(F131,'Appendix 3 Rules'!$A$2:$A$17))))+(IF(W131="",0,INDEX('Appendix 3 Rules'!$I$2:$I$18,MATCH(F131,'Appendix 3 Rules'!$A$2:$A$17))))+(IF(Y131="",0,INDEX('Appendix 3 Rules'!$J$2:$J$18,MATCH(F131,'Appendix 3 Rules'!$A$2:$A$17))))+(IF(AA131="",0,INDEX('Appendix 3 Rules'!$K$2:$K$18,MATCH(F131,'Appendix 3 Rules'!$A$2:$A$17))))+(IF(AC131="",0,INDEX('Appendix 3 Rules'!$L$2:$L$18,MATCH(F131,'Appendix 3 Rules'!$A$2:$A$17))))+(IF(AE131="",0,INDEX('Appendix 3 Rules'!$M$2:$M$18,MATCH(F131,'Appendix 3 Rules'!$A$2:$A$17))))+(IF(AG131="",0,INDEX('Appendix 3 Rules'!$N$2:$N$18,MATCH(F131,'Appendix 3 Rules'!$A$2:$A$17))))+(IF(F131="gc1",VLOOKUP(F131,'Appendix 3 Rules'!A$34:$O122,15)))+(IF(F131="gc2",VLOOKUP(F131,'Appendix 3 Rules'!A$34:$O122,15)))+(IF(F131="gc3",VLOOKUP(F131,'Appendix 3 Rules'!A$34:$O122,15)))+(IF(F131="gr1",VLOOKUP(F131,'Appendix 3 Rules'!A$34:$O122,15)))+(IF(F131="gr2",VLOOKUP(F131,'Appendix 3 Rules'!A$34:$O122,15)))+(IF(F131="gr3",VLOOKUP(F131,'Appendix 3 Rules'!A$34:$O122,15)))+(IF(F131="h1",VLOOKUP(F131,'Appendix 3 Rules'!A$34:$O122,15)))+(IF(F131="h2",VLOOKUP(F131,'Appendix 3 Rules'!A$34:$O122,15)))+(IF(F131="h3",VLOOKUP(F131,'Appendix 3 Rules'!A$34:$O122,15)))+(IF(F131="i1",VLOOKUP(F131,'Appendix 3 Rules'!A$34:$O122,15)))+(IF(F131="i2",VLOOKUP(F131,'Appendix 3 Rules'!A$34:$O122,15)))+(IF(F131="j1",VLOOKUP(F131,'Appendix 3 Rules'!A$34:$O122,15)))+(IF(F131="j2",VLOOKUP(F131,'Appendix 3 Rules'!A$34:$O122,15)))+(IF(F131="k",VLOOKUP(F131,'Appendix 3 Rules'!A$34:$O122,15)))+(IF(F131="l1",VLOOKUP(F131,'Appendix 3 Rules'!A$34:$O122,15)))+(IF(F131="l2",VLOOKUP(F131,'Appendix 3 Rules'!A$34:$O122,15)))+(IF(F131="m1",VLOOKUP(F131,'Appendix 3 Rules'!A$34:$O122,15)))+(IF(F131="m2",VLOOKUP(F131,'Appendix 3 Rules'!A$34:$O122,15)))+(IF(F131="m3",VLOOKUP(F131,'Appendix 3 Rules'!A$34:$O122,15)))+(IF(F131="n",VLOOKUP(F131,'Appendix 3 Rules'!A$34:$O122,15)))+(IF(F131="o",VLOOKUP(F131,'Appendix 3 Rules'!A$34:$O122,15)))+(IF(F131="p",VLOOKUP(F131,'Appendix 3 Rules'!A$34:$O122,15)))+(IF(F131="q",VLOOKUP(F131,'Appendix 3 Rules'!A$34:$O122,15)))+(IF(F131="r",VLOOKUP(F131,'Appendix 3 Rules'!A$34:$O122,15)))+(IF(F131="s",VLOOKUP(F131,'Appendix 3 Rules'!A$34:$O122,15)))+(IF(F131="t",VLOOKUP(F131,'Appendix 3 Rules'!A$34:$O122,15)))+(IF(F131="u",VLOOKUP(F131,'Appendix 3 Rules'!A$34:$O122,15))))</f>
        <v/>
      </c>
      <c r="H131" s="80" t="str">
        <f>IF(F131="","",IF(OR(F131="d",F131="e",F131="gc1",F131="gc2",F131="gc3",F131="gr1",F131="gr2",F131="gr3",F131="h1",F131="h2",F131="h3",F131="i1",F131="i2",F131="j1",F131="j2",F131="k",F131="l1",F131="l2",F131="m1",F131="m2",F131="m3",F131="n",F131="o",F131="p",F131="q",F131="r",F131="s",F131="t",F131="u",F131="f"),MIN(G131,VLOOKUP(F131,'Appx 3 (Mass) Rules'!$A$1:$D$150,4,0)),MIN(G131,VLOOKUP(F131,'Appx 3 (Mass) Rules'!$A$1:$D$150,4,0),SUMPRODUCT(IF(I131="",0,INDEX('Appendix 3 Rules'!$B$2:$B$18,MATCH(F131,'Appendix 3 Rules'!$A$2:$A$17))))+(IF(K131="",0,INDEX('Appendix 3 Rules'!$C$2:$C$18,MATCH(F131,'Appendix 3 Rules'!$A$2:$A$17))))+(IF(M131="",0,INDEX('Appendix 3 Rules'!$D$2:$D$18,MATCH(F131,'Appendix 3 Rules'!$A$2:$A$17))))+(IF(O131="",0,INDEX('Appendix 3 Rules'!$E$2:$E$18,MATCH(F131,'Appendix 3 Rules'!$A$2:$A$17))))+(IF(Q131="",0,INDEX('Appendix 3 Rules'!$F$2:$F$18,MATCH(F131,'Appendix 3 Rules'!$A$2:$A$17))))+(IF(S131="",0,INDEX('Appendix 3 Rules'!$G$2:$G$18,MATCH(F131,'Appendix 3 Rules'!$A$2:$A$17))))+(IF(U131="",0,INDEX('Appendix 3 Rules'!$H$2:$H$18,MATCH(F131,'Appendix 3 Rules'!$A$2:$A$17))))+(IF(W131="",0,INDEX('Appendix 3 Rules'!$I$2:$I$18,MATCH(F131,'Appendix 3 Rules'!$A$2:$A$17))))+(IF(Y131="",0,INDEX('Appendix 3 Rules'!$J$2:$J$18,MATCH(F131,'Appendix 3 Rules'!$A$2:$A$17))))+(IF(AA131="",0,INDEX('Appendix 3 Rules'!$K$2:$K$18,MATCH(F131,'Appendix 3 Rules'!$A$2:$A$17))))+(IF(AC131="",0,INDEX('Appendix 3 Rules'!$L$2:$L$18,MATCH(F131,'Appendix 3 Rules'!$A$2:$A$17))))+(IF(AE131="",0,INDEX('Appendix 3 Rules'!$M$2:$M$18,MATCH(F131,'Appendix 3 Rules'!$A$2:$A$17))))+(IF(AG131="",0,INDEX('Appendix 3 Rules'!$N$2:$N$18,MATCH(F131,'Appendix 3 Rules'!$A$2:$A$17))))+(IF(F131="gc1",VLOOKUP(F131,'Appendix 3 Rules'!A$34:$O122,15)))+(IF(F131="gc2",VLOOKUP(F131,'Appendix 3 Rules'!A$34:$O122,15)))+(IF(F131="gc3",VLOOKUP(F131,'Appendix 3 Rules'!A$34:$O122,15)))+(IF(F131="gr1",VLOOKUP(F131,'Appendix 3 Rules'!A$34:$O122,15)))+(IF(F131="gr2",VLOOKUP(F131,'Appendix 3 Rules'!A$34:$O122,15)))+(IF(F131="gr3",VLOOKUP(F131,'Appendix 3 Rules'!A$34:$O122,15)))+(IF(F131="h1",VLOOKUP(F131,'Appendix 3 Rules'!A$34:$O122,15)))+(IF(F131="h2",VLOOKUP(F131,'Appendix 3 Rules'!A$34:$O122,15)))+(IF(F131="h3",VLOOKUP(F131,'Appendix 3 Rules'!A$34:$O122,15)))+(IF(F131="i1",VLOOKUP(F131,'Appendix 3 Rules'!A$34:$O122,15)))+(IF(F131="i2",VLOOKUP(F131,'Appendix 3 Rules'!A$34:$O122,15)))+(IF(F131="j1",VLOOKUP(F131,'Appendix 3 Rules'!A$34:$O122,15)))+(IF(F131="j2",VLOOKUP(F131,'Appendix 3 Rules'!A$34:$O122,15)))+(IF(F131="k",VLOOKUP(F131,'Appendix 3 Rules'!A$34:$O122,15)))+(IF(F131="l1",VLOOKUP(F131,'Appendix 3 Rules'!A$34:$O122,15)))+(IF(F131="l2",VLOOKUP(F131,'Appendix 3 Rules'!A$34:$O122,15)))+(IF(F131="m1",VLOOKUP(F131,'Appendix 3 Rules'!A$34:$O122,15)))+(IF(F131="m2",VLOOKUP(F131,'Appendix 3 Rules'!A$34:$O122,15)))+(IF(F131="m3",VLOOKUP(F131,'Appendix 3 Rules'!A$34:$O122,15)))+(IF(F131="n",VLOOKUP(F131,'Appendix 3 Rules'!A$34:$O122,15)))+(IF(F131="o",VLOOKUP(F131,'Appendix 3 Rules'!A$34:$O122,15)))+(IF(F131="p",VLOOKUP(F131,'Appendix 3 Rules'!A$34:$O122,15)))+(IF(F131="q",VLOOKUP(F131,'Appendix 3 Rules'!A$34:$O122,15)))+(IF(F131="r",VLOOKUP(F131,'Appendix 3 Rules'!A$34:$O122,15)))+(IF(F131="s",VLOOKUP(F131,'Appendix 3 Rules'!A$34:$O122,15)))+(IF(F131="t",VLOOKUP(F131,'Appendix 3 Rules'!A$34:$O122,15)))+(IF(F131="u",VLOOKUP(F131,'Appendix 3 Rules'!A$34:$O122,15))))))</f>
        <v/>
      </c>
      <c r="I131" s="12"/>
      <c r="J131" s="13"/>
      <c r="K131" s="12"/>
      <c r="L131" s="13"/>
      <c r="M131" s="12"/>
      <c r="N131" s="13"/>
      <c r="O131" s="12"/>
      <c r="P131" s="13"/>
      <c r="Q131" s="12"/>
      <c r="R131" s="13"/>
      <c r="S131" s="12"/>
      <c r="T131" s="13"/>
      <c r="U131" s="12"/>
      <c r="V131" s="13"/>
      <c r="W131" s="12"/>
      <c r="X131" s="13"/>
      <c r="Y131" s="12"/>
      <c r="Z131" s="13"/>
      <c r="AA131" s="12"/>
      <c r="AB131" s="13"/>
      <c r="AC131" s="8"/>
      <c r="AD131" s="13"/>
      <c r="AE131" s="8"/>
      <c r="AF131" s="13"/>
      <c r="AG131" s="8"/>
      <c r="AH131" s="13"/>
      <c r="AI131" s="60"/>
      <c r="AK131" s="13" t="str">
        <f>IF(AND(F131&lt;&gt;"f",M131&lt;&gt;""),VLOOKUP(F131,'Appendix 3 Rules'!$A$1:$O$34,4,FALSE),"")</f>
        <v/>
      </c>
      <c r="AL131" s="13" t="str">
        <f>IF(Q131="","",VLOOKUP(F131,'Appendix 3 Rules'!$A$1:$N$34,6,FALSE))</f>
        <v/>
      </c>
      <c r="AM131" s="13" t="str">
        <f>IF(AND(F131="f",U131&lt;&gt;""),VLOOKUP(F131,'Appendix 3 Rules'!$A$1:$N$34,8,FALSE),"")</f>
        <v/>
      </c>
    </row>
    <row r="132" spans="1:39" ht="18" customHeight="1" x14ac:dyDescent="0.2">
      <c r="B132" s="78"/>
      <c r="C132" s="9"/>
      <c r="D132" s="10"/>
      <c r="E132" s="9"/>
      <c r="F132" s="8"/>
      <c r="G132" s="20" t="str">
        <f>IF(F132="","",SUMPRODUCT(IF(I132="",0,INDEX('Appendix 3 Rules'!$B$2:$B$18,MATCH(F132,'Appendix 3 Rules'!$A$2:$A$17))))+(IF(K132="",0,INDEX('Appendix 3 Rules'!$C$2:$C$18,MATCH(F132,'Appendix 3 Rules'!$A$2:$A$17))))+(IF(M132="",0,INDEX('Appendix 3 Rules'!$D$2:$D$18,MATCH(F132,'Appendix 3 Rules'!$A$2:$A$17))))+(IF(O132="",0,INDEX('Appendix 3 Rules'!$E$2:$E$18,MATCH(F132,'Appendix 3 Rules'!$A$2:$A$17))))+(IF(Q132="",0,INDEX('Appendix 3 Rules'!$F$2:$F$18,MATCH(F132,'Appendix 3 Rules'!$A$2:$A$17))))+(IF(S132="",0,INDEX('Appendix 3 Rules'!$G$2:$G$18,MATCH(F132,'Appendix 3 Rules'!$A$2:$A$17))))+(IF(U132="",0,INDEX('Appendix 3 Rules'!$H$2:$H$18,MATCH(F132,'Appendix 3 Rules'!$A$2:$A$17))))+(IF(W132="",0,INDEX('Appendix 3 Rules'!$I$2:$I$18,MATCH(F132,'Appendix 3 Rules'!$A$2:$A$17))))+(IF(Y132="",0,INDEX('Appendix 3 Rules'!$J$2:$J$18,MATCH(F132,'Appendix 3 Rules'!$A$2:$A$17))))+(IF(AA132="",0,INDEX('Appendix 3 Rules'!$K$2:$K$18,MATCH(F132,'Appendix 3 Rules'!$A$2:$A$17))))+(IF(AC132="",0,INDEX('Appendix 3 Rules'!$L$2:$L$18,MATCH(F132,'Appendix 3 Rules'!$A$2:$A$17))))+(IF(AE132="",0,INDEX('Appendix 3 Rules'!$M$2:$M$18,MATCH(F132,'Appendix 3 Rules'!$A$2:$A$17))))+(IF(AG132="",0,INDEX('Appendix 3 Rules'!$N$2:$N$18,MATCH(F132,'Appendix 3 Rules'!$A$2:$A$17))))+(IF(F132="gc1",VLOOKUP(F132,'Appendix 3 Rules'!A$34:$O123,15)))+(IF(F132="gc2",VLOOKUP(F132,'Appendix 3 Rules'!A$34:$O123,15)))+(IF(F132="gc3",VLOOKUP(F132,'Appendix 3 Rules'!A$34:$O123,15)))+(IF(F132="gr1",VLOOKUP(F132,'Appendix 3 Rules'!A$34:$O123,15)))+(IF(F132="gr2",VLOOKUP(F132,'Appendix 3 Rules'!A$34:$O123,15)))+(IF(F132="gr3",VLOOKUP(F132,'Appendix 3 Rules'!A$34:$O123,15)))+(IF(F132="h1",VLOOKUP(F132,'Appendix 3 Rules'!A$34:$O123,15)))+(IF(F132="h2",VLOOKUP(F132,'Appendix 3 Rules'!A$34:$O123,15)))+(IF(F132="h3",VLOOKUP(F132,'Appendix 3 Rules'!A$34:$O123,15)))+(IF(F132="i1",VLOOKUP(F132,'Appendix 3 Rules'!A$34:$O123,15)))+(IF(F132="i2",VLOOKUP(F132,'Appendix 3 Rules'!A$34:$O123,15)))+(IF(F132="j1",VLOOKUP(F132,'Appendix 3 Rules'!A$34:$O123,15)))+(IF(F132="j2",VLOOKUP(F132,'Appendix 3 Rules'!A$34:$O123,15)))+(IF(F132="k",VLOOKUP(F132,'Appendix 3 Rules'!A$34:$O123,15)))+(IF(F132="l1",VLOOKUP(F132,'Appendix 3 Rules'!A$34:$O123,15)))+(IF(F132="l2",VLOOKUP(F132,'Appendix 3 Rules'!A$34:$O123,15)))+(IF(F132="m1",VLOOKUP(F132,'Appendix 3 Rules'!A$34:$O123,15)))+(IF(F132="m2",VLOOKUP(F132,'Appendix 3 Rules'!A$34:$O123,15)))+(IF(F132="m3",VLOOKUP(F132,'Appendix 3 Rules'!A$34:$O123,15)))+(IF(F132="n",VLOOKUP(F132,'Appendix 3 Rules'!A$34:$O123,15)))+(IF(F132="o",VLOOKUP(F132,'Appendix 3 Rules'!A$34:$O123,15)))+(IF(F132="p",VLOOKUP(F132,'Appendix 3 Rules'!A$34:$O123,15)))+(IF(F132="q",VLOOKUP(F132,'Appendix 3 Rules'!A$34:$O123,15)))+(IF(F132="r",VLOOKUP(F132,'Appendix 3 Rules'!A$34:$O123,15)))+(IF(F132="s",VLOOKUP(F132,'Appendix 3 Rules'!A$34:$O123,15)))+(IF(F132="t",VLOOKUP(F132,'Appendix 3 Rules'!A$34:$O123,15)))+(IF(F132="u",VLOOKUP(F132,'Appendix 3 Rules'!A$34:$O123,15))))</f>
        <v/>
      </c>
      <c r="H132" s="80" t="str">
        <f>IF(F132="","",IF(OR(F132="d",F132="e",F132="gc1",F132="gc2",F132="gc3",F132="gr1",F132="gr2",F132="gr3",F132="h1",F132="h2",F132="h3",F132="i1",F132="i2",F132="j1",F132="j2",F132="k",F132="l1",F132="l2",F132="m1",F132="m2",F132="m3",F132="n",F132="o",F132="p",F132="q",F132="r",F132="s",F132="t",F132="u",F132="f"),MIN(G132,VLOOKUP(F132,'Appx 3 (Mass) Rules'!$A$1:$D$150,4,0)),MIN(G132,VLOOKUP(F132,'Appx 3 (Mass) Rules'!$A$1:$D$150,4,0),SUMPRODUCT(IF(I132="",0,INDEX('Appendix 3 Rules'!$B$2:$B$18,MATCH(F132,'Appendix 3 Rules'!$A$2:$A$17))))+(IF(K132="",0,INDEX('Appendix 3 Rules'!$C$2:$C$18,MATCH(F132,'Appendix 3 Rules'!$A$2:$A$17))))+(IF(M132="",0,INDEX('Appendix 3 Rules'!$D$2:$D$18,MATCH(F132,'Appendix 3 Rules'!$A$2:$A$17))))+(IF(O132="",0,INDEX('Appendix 3 Rules'!$E$2:$E$18,MATCH(F132,'Appendix 3 Rules'!$A$2:$A$17))))+(IF(Q132="",0,INDEX('Appendix 3 Rules'!$F$2:$F$18,MATCH(F132,'Appendix 3 Rules'!$A$2:$A$17))))+(IF(S132="",0,INDEX('Appendix 3 Rules'!$G$2:$G$18,MATCH(F132,'Appendix 3 Rules'!$A$2:$A$17))))+(IF(U132="",0,INDEX('Appendix 3 Rules'!$H$2:$H$18,MATCH(F132,'Appendix 3 Rules'!$A$2:$A$17))))+(IF(W132="",0,INDEX('Appendix 3 Rules'!$I$2:$I$18,MATCH(F132,'Appendix 3 Rules'!$A$2:$A$17))))+(IF(Y132="",0,INDEX('Appendix 3 Rules'!$J$2:$J$18,MATCH(F132,'Appendix 3 Rules'!$A$2:$A$17))))+(IF(AA132="",0,INDEX('Appendix 3 Rules'!$K$2:$K$18,MATCH(F132,'Appendix 3 Rules'!$A$2:$A$17))))+(IF(AC132="",0,INDEX('Appendix 3 Rules'!$L$2:$L$18,MATCH(F132,'Appendix 3 Rules'!$A$2:$A$17))))+(IF(AE132="",0,INDEX('Appendix 3 Rules'!$M$2:$M$18,MATCH(F132,'Appendix 3 Rules'!$A$2:$A$17))))+(IF(AG132="",0,INDEX('Appendix 3 Rules'!$N$2:$N$18,MATCH(F132,'Appendix 3 Rules'!$A$2:$A$17))))+(IF(F132="gc1",VLOOKUP(F132,'Appendix 3 Rules'!A$34:$O123,15)))+(IF(F132="gc2",VLOOKUP(F132,'Appendix 3 Rules'!A$34:$O123,15)))+(IF(F132="gc3",VLOOKUP(F132,'Appendix 3 Rules'!A$34:$O123,15)))+(IF(F132="gr1",VLOOKUP(F132,'Appendix 3 Rules'!A$34:$O123,15)))+(IF(F132="gr2",VLOOKUP(F132,'Appendix 3 Rules'!A$34:$O123,15)))+(IF(F132="gr3",VLOOKUP(F132,'Appendix 3 Rules'!A$34:$O123,15)))+(IF(F132="h1",VLOOKUP(F132,'Appendix 3 Rules'!A$34:$O123,15)))+(IF(F132="h2",VLOOKUP(F132,'Appendix 3 Rules'!A$34:$O123,15)))+(IF(F132="h3",VLOOKUP(F132,'Appendix 3 Rules'!A$34:$O123,15)))+(IF(F132="i1",VLOOKUP(F132,'Appendix 3 Rules'!A$34:$O123,15)))+(IF(F132="i2",VLOOKUP(F132,'Appendix 3 Rules'!A$34:$O123,15)))+(IF(F132="j1",VLOOKUP(F132,'Appendix 3 Rules'!A$34:$O123,15)))+(IF(F132="j2",VLOOKUP(F132,'Appendix 3 Rules'!A$34:$O123,15)))+(IF(F132="k",VLOOKUP(F132,'Appendix 3 Rules'!A$34:$O123,15)))+(IF(F132="l1",VLOOKUP(F132,'Appendix 3 Rules'!A$34:$O123,15)))+(IF(F132="l2",VLOOKUP(F132,'Appendix 3 Rules'!A$34:$O123,15)))+(IF(F132="m1",VLOOKUP(F132,'Appendix 3 Rules'!A$34:$O123,15)))+(IF(F132="m2",VLOOKUP(F132,'Appendix 3 Rules'!A$34:$O123,15)))+(IF(F132="m3",VLOOKUP(F132,'Appendix 3 Rules'!A$34:$O123,15)))+(IF(F132="n",VLOOKUP(F132,'Appendix 3 Rules'!A$34:$O123,15)))+(IF(F132="o",VLOOKUP(F132,'Appendix 3 Rules'!A$34:$O123,15)))+(IF(F132="p",VLOOKUP(F132,'Appendix 3 Rules'!A$34:$O123,15)))+(IF(F132="q",VLOOKUP(F132,'Appendix 3 Rules'!A$34:$O123,15)))+(IF(F132="r",VLOOKUP(F132,'Appendix 3 Rules'!A$34:$O123,15)))+(IF(F132="s",VLOOKUP(F132,'Appendix 3 Rules'!A$34:$O123,15)))+(IF(F132="t",VLOOKUP(F132,'Appendix 3 Rules'!A$34:$O123,15)))+(IF(F132="u",VLOOKUP(F132,'Appendix 3 Rules'!A$34:$O123,15))))))</f>
        <v/>
      </c>
      <c r="I132" s="11"/>
      <c r="J132" s="14"/>
      <c r="K132" s="11"/>
      <c r="L132" s="14"/>
      <c r="M132" s="11"/>
      <c r="N132" s="14"/>
      <c r="O132" s="11"/>
      <c r="P132" s="14"/>
      <c r="Q132" s="11"/>
      <c r="R132" s="14"/>
      <c r="S132" s="76"/>
      <c r="T132" s="14"/>
      <c r="U132" s="11"/>
      <c r="V132" s="14"/>
      <c r="W132" s="11"/>
      <c r="X132" s="14"/>
      <c r="Y132" s="77"/>
      <c r="Z132" s="14"/>
      <c r="AA132" s="77"/>
      <c r="AB132" s="14"/>
      <c r="AC132" s="8"/>
      <c r="AD132" s="13"/>
      <c r="AE132" s="8"/>
      <c r="AF132" s="13"/>
      <c r="AG132" s="8"/>
      <c r="AH132" s="13"/>
      <c r="AI132" s="60"/>
      <c r="AK132" s="13" t="str">
        <f>IF(AND(F132&lt;&gt;"f",M132&lt;&gt;""),VLOOKUP(F132,'Appendix 3 Rules'!$A$1:$O$34,4,FALSE),"")</f>
        <v/>
      </c>
      <c r="AL132" s="13" t="str">
        <f>IF(Q132="","",VLOOKUP(F132,'Appendix 3 Rules'!$A$1:$N$34,6,FALSE))</f>
        <v/>
      </c>
      <c r="AM132" s="13" t="str">
        <f>IF(AND(F132="f",U132&lt;&gt;""),VLOOKUP(F132,'Appendix 3 Rules'!$A$1:$N$34,8,FALSE),"")</f>
        <v/>
      </c>
    </row>
    <row r="133" spans="1:39" ht="18" customHeight="1" x14ac:dyDescent="0.2">
      <c r="B133" s="78"/>
      <c r="C133" s="9"/>
      <c r="D133" s="10"/>
      <c r="E133" s="9"/>
      <c r="F133" s="8"/>
      <c r="G133" s="20" t="str">
        <f>IF(F133="","",SUMPRODUCT(IF(I133="",0,INDEX('Appendix 3 Rules'!$B$2:$B$18,MATCH(F133,'Appendix 3 Rules'!$A$2:$A$17))))+(IF(K133="",0,INDEX('Appendix 3 Rules'!$C$2:$C$18,MATCH(F133,'Appendix 3 Rules'!$A$2:$A$17))))+(IF(M133="",0,INDEX('Appendix 3 Rules'!$D$2:$D$18,MATCH(F133,'Appendix 3 Rules'!$A$2:$A$17))))+(IF(O133="",0,INDEX('Appendix 3 Rules'!$E$2:$E$18,MATCH(F133,'Appendix 3 Rules'!$A$2:$A$17))))+(IF(Q133="",0,INDEX('Appendix 3 Rules'!$F$2:$F$18,MATCH(F133,'Appendix 3 Rules'!$A$2:$A$17))))+(IF(S133="",0,INDEX('Appendix 3 Rules'!$G$2:$G$18,MATCH(F133,'Appendix 3 Rules'!$A$2:$A$17))))+(IF(U133="",0,INDEX('Appendix 3 Rules'!$H$2:$H$18,MATCH(F133,'Appendix 3 Rules'!$A$2:$A$17))))+(IF(W133="",0,INDEX('Appendix 3 Rules'!$I$2:$I$18,MATCH(F133,'Appendix 3 Rules'!$A$2:$A$17))))+(IF(Y133="",0,INDEX('Appendix 3 Rules'!$J$2:$J$18,MATCH(F133,'Appendix 3 Rules'!$A$2:$A$17))))+(IF(AA133="",0,INDEX('Appendix 3 Rules'!$K$2:$K$18,MATCH(F133,'Appendix 3 Rules'!$A$2:$A$17))))+(IF(AC133="",0,INDEX('Appendix 3 Rules'!$L$2:$L$18,MATCH(F133,'Appendix 3 Rules'!$A$2:$A$17))))+(IF(AE133="",0,INDEX('Appendix 3 Rules'!$M$2:$M$18,MATCH(F133,'Appendix 3 Rules'!$A$2:$A$17))))+(IF(AG133="",0,INDEX('Appendix 3 Rules'!$N$2:$N$18,MATCH(F133,'Appendix 3 Rules'!$A$2:$A$17))))+(IF(F133="gc1",VLOOKUP(F133,'Appendix 3 Rules'!A$34:$O124,15)))+(IF(F133="gc2",VLOOKUP(F133,'Appendix 3 Rules'!A$34:$O124,15)))+(IF(F133="gc3",VLOOKUP(F133,'Appendix 3 Rules'!A$34:$O124,15)))+(IF(F133="gr1",VLOOKUP(F133,'Appendix 3 Rules'!A$34:$O124,15)))+(IF(F133="gr2",VLOOKUP(F133,'Appendix 3 Rules'!A$34:$O124,15)))+(IF(F133="gr3",VLOOKUP(F133,'Appendix 3 Rules'!A$34:$O124,15)))+(IF(F133="h1",VLOOKUP(F133,'Appendix 3 Rules'!A$34:$O124,15)))+(IF(F133="h2",VLOOKUP(F133,'Appendix 3 Rules'!A$34:$O124,15)))+(IF(F133="h3",VLOOKUP(F133,'Appendix 3 Rules'!A$34:$O124,15)))+(IF(F133="i1",VLOOKUP(F133,'Appendix 3 Rules'!A$34:$O124,15)))+(IF(F133="i2",VLOOKUP(F133,'Appendix 3 Rules'!A$34:$O124,15)))+(IF(F133="j1",VLOOKUP(F133,'Appendix 3 Rules'!A$34:$O124,15)))+(IF(F133="j2",VLOOKUP(F133,'Appendix 3 Rules'!A$34:$O124,15)))+(IF(F133="k",VLOOKUP(F133,'Appendix 3 Rules'!A$34:$O124,15)))+(IF(F133="l1",VLOOKUP(F133,'Appendix 3 Rules'!A$34:$O124,15)))+(IF(F133="l2",VLOOKUP(F133,'Appendix 3 Rules'!A$34:$O124,15)))+(IF(F133="m1",VLOOKUP(F133,'Appendix 3 Rules'!A$34:$O124,15)))+(IF(F133="m2",VLOOKUP(F133,'Appendix 3 Rules'!A$34:$O124,15)))+(IF(F133="m3",VLOOKUP(F133,'Appendix 3 Rules'!A$34:$O124,15)))+(IF(F133="n",VLOOKUP(F133,'Appendix 3 Rules'!A$34:$O124,15)))+(IF(F133="o",VLOOKUP(F133,'Appendix 3 Rules'!A$34:$O124,15)))+(IF(F133="p",VLOOKUP(F133,'Appendix 3 Rules'!A$34:$O124,15)))+(IF(F133="q",VLOOKUP(F133,'Appendix 3 Rules'!A$34:$O124,15)))+(IF(F133="r",VLOOKUP(F133,'Appendix 3 Rules'!A$34:$O124,15)))+(IF(F133="s",VLOOKUP(F133,'Appendix 3 Rules'!A$34:$O124,15)))+(IF(F133="t",VLOOKUP(F133,'Appendix 3 Rules'!A$34:$O124,15)))+(IF(F133="u",VLOOKUP(F133,'Appendix 3 Rules'!A$34:$O124,15))))</f>
        <v/>
      </c>
      <c r="H133" s="80" t="str">
        <f>IF(F133="","",IF(OR(F133="d",F133="e",F133="gc1",F133="gc2",F133="gc3",F133="gr1",F133="gr2",F133="gr3",F133="h1",F133="h2",F133="h3",F133="i1",F133="i2",F133="j1",F133="j2",F133="k",F133="l1",F133="l2",F133="m1",F133="m2",F133="m3",F133="n",F133="o",F133="p",F133="q",F133="r",F133="s",F133="t",F133="u",F133="f"),MIN(G133,VLOOKUP(F133,'Appx 3 (Mass) Rules'!$A$1:$D$150,4,0)),MIN(G133,VLOOKUP(F133,'Appx 3 (Mass) Rules'!$A$1:$D$150,4,0),SUMPRODUCT(IF(I133="",0,INDEX('Appendix 3 Rules'!$B$2:$B$18,MATCH(F133,'Appendix 3 Rules'!$A$2:$A$17))))+(IF(K133="",0,INDEX('Appendix 3 Rules'!$C$2:$C$18,MATCH(F133,'Appendix 3 Rules'!$A$2:$A$17))))+(IF(M133="",0,INDEX('Appendix 3 Rules'!$D$2:$D$18,MATCH(F133,'Appendix 3 Rules'!$A$2:$A$17))))+(IF(O133="",0,INDEX('Appendix 3 Rules'!$E$2:$E$18,MATCH(F133,'Appendix 3 Rules'!$A$2:$A$17))))+(IF(Q133="",0,INDEX('Appendix 3 Rules'!$F$2:$F$18,MATCH(F133,'Appendix 3 Rules'!$A$2:$A$17))))+(IF(S133="",0,INDEX('Appendix 3 Rules'!$G$2:$G$18,MATCH(F133,'Appendix 3 Rules'!$A$2:$A$17))))+(IF(U133="",0,INDEX('Appendix 3 Rules'!$H$2:$H$18,MATCH(F133,'Appendix 3 Rules'!$A$2:$A$17))))+(IF(W133="",0,INDEX('Appendix 3 Rules'!$I$2:$I$18,MATCH(F133,'Appendix 3 Rules'!$A$2:$A$17))))+(IF(Y133="",0,INDEX('Appendix 3 Rules'!$J$2:$J$18,MATCH(F133,'Appendix 3 Rules'!$A$2:$A$17))))+(IF(AA133="",0,INDEX('Appendix 3 Rules'!$K$2:$K$18,MATCH(F133,'Appendix 3 Rules'!$A$2:$A$17))))+(IF(AC133="",0,INDEX('Appendix 3 Rules'!$L$2:$L$18,MATCH(F133,'Appendix 3 Rules'!$A$2:$A$17))))+(IF(AE133="",0,INDEX('Appendix 3 Rules'!$M$2:$M$18,MATCH(F133,'Appendix 3 Rules'!$A$2:$A$17))))+(IF(AG133="",0,INDEX('Appendix 3 Rules'!$N$2:$N$18,MATCH(F133,'Appendix 3 Rules'!$A$2:$A$17))))+(IF(F133="gc1",VLOOKUP(F133,'Appendix 3 Rules'!A$34:$O124,15)))+(IF(F133="gc2",VLOOKUP(F133,'Appendix 3 Rules'!A$34:$O124,15)))+(IF(F133="gc3",VLOOKUP(F133,'Appendix 3 Rules'!A$34:$O124,15)))+(IF(F133="gr1",VLOOKUP(F133,'Appendix 3 Rules'!A$34:$O124,15)))+(IF(F133="gr2",VLOOKUP(F133,'Appendix 3 Rules'!A$34:$O124,15)))+(IF(F133="gr3",VLOOKUP(F133,'Appendix 3 Rules'!A$34:$O124,15)))+(IF(F133="h1",VLOOKUP(F133,'Appendix 3 Rules'!A$34:$O124,15)))+(IF(F133="h2",VLOOKUP(F133,'Appendix 3 Rules'!A$34:$O124,15)))+(IF(F133="h3",VLOOKUP(F133,'Appendix 3 Rules'!A$34:$O124,15)))+(IF(F133="i1",VLOOKUP(F133,'Appendix 3 Rules'!A$34:$O124,15)))+(IF(F133="i2",VLOOKUP(F133,'Appendix 3 Rules'!A$34:$O124,15)))+(IF(F133="j1",VLOOKUP(F133,'Appendix 3 Rules'!A$34:$O124,15)))+(IF(F133="j2",VLOOKUP(F133,'Appendix 3 Rules'!A$34:$O124,15)))+(IF(F133="k",VLOOKUP(F133,'Appendix 3 Rules'!A$34:$O124,15)))+(IF(F133="l1",VLOOKUP(F133,'Appendix 3 Rules'!A$34:$O124,15)))+(IF(F133="l2",VLOOKUP(F133,'Appendix 3 Rules'!A$34:$O124,15)))+(IF(F133="m1",VLOOKUP(F133,'Appendix 3 Rules'!A$34:$O124,15)))+(IF(F133="m2",VLOOKUP(F133,'Appendix 3 Rules'!A$34:$O124,15)))+(IF(F133="m3",VLOOKUP(F133,'Appendix 3 Rules'!A$34:$O124,15)))+(IF(F133="n",VLOOKUP(F133,'Appendix 3 Rules'!A$34:$O124,15)))+(IF(F133="o",VLOOKUP(F133,'Appendix 3 Rules'!A$34:$O124,15)))+(IF(F133="p",VLOOKUP(F133,'Appendix 3 Rules'!A$34:$O124,15)))+(IF(F133="q",VLOOKUP(F133,'Appendix 3 Rules'!A$34:$O124,15)))+(IF(F133="r",VLOOKUP(F133,'Appendix 3 Rules'!A$34:$O124,15)))+(IF(F133="s",VLOOKUP(F133,'Appendix 3 Rules'!A$34:$O124,15)))+(IF(F133="t",VLOOKUP(F133,'Appendix 3 Rules'!A$34:$O124,15)))+(IF(F133="u",VLOOKUP(F133,'Appendix 3 Rules'!A$34:$O124,15))))))</f>
        <v/>
      </c>
      <c r="I133" s="12"/>
      <c r="J133" s="13"/>
      <c r="K133" s="12"/>
      <c r="L133" s="13"/>
      <c r="M133" s="12"/>
      <c r="N133" s="13"/>
      <c r="O133" s="12"/>
      <c r="P133" s="13"/>
      <c r="Q133" s="12"/>
      <c r="R133" s="13"/>
      <c r="S133" s="12"/>
      <c r="T133" s="13"/>
      <c r="U133" s="12"/>
      <c r="V133" s="13"/>
      <c r="W133" s="12"/>
      <c r="X133" s="13"/>
      <c r="Y133" s="12"/>
      <c r="Z133" s="13"/>
      <c r="AA133" s="12"/>
      <c r="AB133" s="13"/>
      <c r="AC133" s="8"/>
      <c r="AD133" s="13"/>
      <c r="AE133" s="8"/>
      <c r="AF133" s="13"/>
      <c r="AG133" s="8"/>
      <c r="AH133" s="13"/>
      <c r="AI133" s="60"/>
      <c r="AK133" s="13" t="str">
        <f>IF(AND(F133&lt;&gt;"f",M133&lt;&gt;""),VLOOKUP(F133,'Appendix 3 Rules'!$A$1:$O$34,4,FALSE),"")</f>
        <v/>
      </c>
      <c r="AL133" s="13" t="str">
        <f>IF(Q133="","",VLOOKUP(F133,'Appendix 3 Rules'!$A$1:$N$34,6,FALSE))</f>
        <v/>
      </c>
      <c r="AM133" s="13" t="str">
        <f>IF(AND(F133="f",U133&lt;&gt;""),VLOOKUP(F133,'Appendix 3 Rules'!$A$1:$N$34,8,FALSE),"")</f>
        <v/>
      </c>
    </row>
    <row r="134" spans="1:39" ht="18" customHeight="1" x14ac:dyDescent="0.2">
      <c r="B134" s="78"/>
      <c r="C134" s="9"/>
      <c r="D134" s="10"/>
      <c r="E134" s="9"/>
      <c r="F134" s="8"/>
      <c r="G134" s="20" t="str">
        <f>IF(F134="","",SUMPRODUCT(IF(I134="",0,INDEX('Appendix 3 Rules'!$B$2:$B$18,MATCH(F134,'Appendix 3 Rules'!$A$2:$A$17))))+(IF(K134="",0,INDEX('Appendix 3 Rules'!$C$2:$C$18,MATCH(F134,'Appendix 3 Rules'!$A$2:$A$17))))+(IF(M134="",0,INDEX('Appendix 3 Rules'!$D$2:$D$18,MATCH(F134,'Appendix 3 Rules'!$A$2:$A$17))))+(IF(O134="",0,INDEX('Appendix 3 Rules'!$E$2:$E$18,MATCH(F134,'Appendix 3 Rules'!$A$2:$A$17))))+(IF(Q134="",0,INDEX('Appendix 3 Rules'!$F$2:$F$18,MATCH(F134,'Appendix 3 Rules'!$A$2:$A$17))))+(IF(S134="",0,INDEX('Appendix 3 Rules'!$G$2:$G$18,MATCH(F134,'Appendix 3 Rules'!$A$2:$A$17))))+(IF(U134="",0,INDEX('Appendix 3 Rules'!$H$2:$H$18,MATCH(F134,'Appendix 3 Rules'!$A$2:$A$17))))+(IF(W134="",0,INDEX('Appendix 3 Rules'!$I$2:$I$18,MATCH(F134,'Appendix 3 Rules'!$A$2:$A$17))))+(IF(Y134="",0,INDEX('Appendix 3 Rules'!$J$2:$J$18,MATCH(F134,'Appendix 3 Rules'!$A$2:$A$17))))+(IF(AA134="",0,INDEX('Appendix 3 Rules'!$K$2:$K$18,MATCH(F134,'Appendix 3 Rules'!$A$2:$A$17))))+(IF(AC134="",0,INDEX('Appendix 3 Rules'!$L$2:$L$18,MATCH(F134,'Appendix 3 Rules'!$A$2:$A$17))))+(IF(AE134="",0,INDEX('Appendix 3 Rules'!$M$2:$M$18,MATCH(F134,'Appendix 3 Rules'!$A$2:$A$17))))+(IF(AG134="",0,INDEX('Appendix 3 Rules'!$N$2:$N$18,MATCH(F134,'Appendix 3 Rules'!$A$2:$A$17))))+(IF(F134="gc1",VLOOKUP(F134,'Appendix 3 Rules'!A$34:$O125,15)))+(IF(F134="gc2",VLOOKUP(F134,'Appendix 3 Rules'!A$34:$O125,15)))+(IF(F134="gc3",VLOOKUP(F134,'Appendix 3 Rules'!A$34:$O125,15)))+(IF(F134="gr1",VLOOKUP(F134,'Appendix 3 Rules'!A$34:$O125,15)))+(IF(F134="gr2",VLOOKUP(F134,'Appendix 3 Rules'!A$34:$O125,15)))+(IF(F134="gr3",VLOOKUP(F134,'Appendix 3 Rules'!A$34:$O125,15)))+(IF(F134="h1",VLOOKUP(F134,'Appendix 3 Rules'!A$34:$O125,15)))+(IF(F134="h2",VLOOKUP(F134,'Appendix 3 Rules'!A$34:$O125,15)))+(IF(F134="h3",VLOOKUP(F134,'Appendix 3 Rules'!A$34:$O125,15)))+(IF(F134="i1",VLOOKUP(F134,'Appendix 3 Rules'!A$34:$O125,15)))+(IF(F134="i2",VLOOKUP(F134,'Appendix 3 Rules'!A$34:$O125,15)))+(IF(F134="j1",VLOOKUP(F134,'Appendix 3 Rules'!A$34:$O125,15)))+(IF(F134="j2",VLOOKUP(F134,'Appendix 3 Rules'!A$34:$O125,15)))+(IF(F134="k",VLOOKUP(F134,'Appendix 3 Rules'!A$34:$O125,15)))+(IF(F134="l1",VLOOKUP(F134,'Appendix 3 Rules'!A$34:$O125,15)))+(IF(F134="l2",VLOOKUP(F134,'Appendix 3 Rules'!A$34:$O125,15)))+(IF(F134="m1",VLOOKUP(F134,'Appendix 3 Rules'!A$34:$O125,15)))+(IF(F134="m2",VLOOKUP(F134,'Appendix 3 Rules'!A$34:$O125,15)))+(IF(F134="m3",VLOOKUP(F134,'Appendix 3 Rules'!A$34:$O125,15)))+(IF(F134="n",VLOOKUP(F134,'Appendix 3 Rules'!A$34:$O125,15)))+(IF(F134="o",VLOOKUP(F134,'Appendix 3 Rules'!A$34:$O125,15)))+(IF(F134="p",VLOOKUP(F134,'Appendix 3 Rules'!A$34:$O125,15)))+(IF(F134="q",VLOOKUP(F134,'Appendix 3 Rules'!A$34:$O125,15)))+(IF(F134="r",VLOOKUP(F134,'Appendix 3 Rules'!A$34:$O125,15)))+(IF(F134="s",VLOOKUP(F134,'Appendix 3 Rules'!A$34:$O125,15)))+(IF(F134="t",VLOOKUP(F134,'Appendix 3 Rules'!A$34:$O125,15)))+(IF(F134="u",VLOOKUP(F134,'Appendix 3 Rules'!A$34:$O125,15))))</f>
        <v/>
      </c>
      <c r="H134" s="80" t="str">
        <f>IF(F134="","",IF(OR(F134="d",F134="e",F134="gc1",F134="gc2",F134="gc3",F134="gr1",F134="gr2",F134="gr3",F134="h1",F134="h2",F134="h3",F134="i1",F134="i2",F134="j1",F134="j2",F134="k",F134="l1",F134="l2",F134="m1",F134="m2",F134="m3",F134="n",F134="o",F134="p",F134="q",F134="r",F134="s",F134="t",F134="u",F134="f"),MIN(G134,VLOOKUP(F134,'Appx 3 (Mass) Rules'!$A$1:$D$150,4,0)),MIN(G134,VLOOKUP(F134,'Appx 3 (Mass) Rules'!$A$1:$D$150,4,0),SUMPRODUCT(IF(I134="",0,INDEX('Appendix 3 Rules'!$B$2:$B$18,MATCH(F134,'Appendix 3 Rules'!$A$2:$A$17))))+(IF(K134="",0,INDEX('Appendix 3 Rules'!$C$2:$C$18,MATCH(F134,'Appendix 3 Rules'!$A$2:$A$17))))+(IF(M134="",0,INDEX('Appendix 3 Rules'!$D$2:$D$18,MATCH(F134,'Appendix 3 Rules'!$A$2:$A$17))))+(IF(O134="",0,INDEX('Appendix 3 Rules'!$E$2:$E$18,MATCH(F134,'Appendix 3 Rules'!$A$2:$A$17))))+(IF(Q134="",0,INDEX('Appendix 3 Rules'!$F$2:$F$18,MATCH(F134,'Appendix 3 Rules'!$A$2:$A$17))))+(IF(S134="",0,INDEX('Appendix 3 Rules'!$G$2:$G$18,MATCH(F134,'Appendix 3 Rules'!$A$2:$A$17))))+(IF(U134="",0,INDEX('Appendix 3 Rules'!$H$2:$H$18,MATCH(F134,'Appendix 3 Rules'!$A$2:$A$17))))+(IF(W134="",0,INDEX('Appendix 3 Rules'!$I$2:$I$18,MATCH(F134,'Appendix 3 Rules'!$A$2:$A$17))))+(IF(Y134="",0,INDEX('Appendix 3 Rules'!$J$2:$J$18,MATCH(F134,'Appendix 3 Rules'!$A$2:$A$17))))+(IF(AA134="",0,INDEX('Appendix 3 Rules'!$K$2:$K$18,MATCH(F134,'Appendix 3 Rules'!$A$2:$A$17))))+(IF(AC134="",0,INDEX('Appendix 3 Rules'!$L$2:$L$18,MATCH(F134,'Appendix 3 Rules'!$A$2:$A$17))))+(IF(AE134="",0,INDEX('Appendix 3 Rules'!$M$2:$M$18,MATCH(F134,'Appendix 3 Rules'!$A$2:$A$17))))+(IF(AG134="",0,INDEX('Appendix 3 Rules'!$N$2:$N$18,MATCH(F134,'Appendix 3 Rules'!$A$2:$A$17))))+(IF(F134="gc1",VLOOKUP(F134,'Appendix 3 Rules'!A$34:$O125,15)))+(IF(F134="gc2",VLOOKUP(F134,'Appendix 3 Rules'!A$34:$O125,15)))+(IF(F134="gc3",VLOOKUP(F134,'Appendix 3 Rules'!A$34:$O125,15)))+(IF(F134="gr1",VLOOKUP(F134,'Appendix 3 Rules'!A$34:$O125,15)))+(IF(F134="gr2",VLOOKUP(F134,'Appendix 3 Rules'!A$34:$O125,15)))+(IF(F134="gr3",VLOOKUP(F134,'Appendix 3 Rules'!A$34:$O125,15)))+(IF(F134="h1",VLOOKUP(F134,'Appendix 3 Rules'!A$34:$O125,15)))+(IF(F134="h2",VLOOKUP(F134,'Appendix 3 Rules'!A$34:$O125,15)))+(IF(F134="h3",VLOOKUP(F134,'Appendix 3 Rules'!A$34:$O125,15)))+(IF(F134="i1",VLOOKUP(F134,'Appendix 3 Rules'!A$34:$O125,15)))+(IF(F134="i2",VLOOKUP(F134,'Appendix 3 Rules'!A$34:$O125,15)))+(IF(F134="j1",VLOOKUP(F134,'Appendix 3 Rules'!A$34:$O125,15)))+(IF(F134="j2",VLOOKUP(F134,'Appendix 3 Rules'!A$34:$O125,15)))+(IF(F134="k",VLOOKUP(F134,'Appendix 3 Rules'!A$34:$O125,15)))+(IF(F134="l1",VLOOKUP(F134,'Appendix 3 Rules'!A$34:$O125,15)))+(IF(F134="l2",VLOOKUP(F134,'Appendix 3 Rules'!A$34:$O125,15)))+(IF(F134="m1",VLOOKUP(F134,'Appendix 3 Rules'!A$34:$O125,15)))+(IF(F134="m2",VLOOKUP(F134,'Appendix 3 Rules'!A$34:$O125,15)))+(IF(F134="m3",VLOOKUP(F134,'Appendix 3 Rules'!A$34:$O125,15)))+(IF(F134="n",VLOOKUP(F134,'Appendix 3 Rules'!A$34:$O125,15)))+(IF(F134="o",VLOOKUP(F134,'Appendix 3 Rules'!A$34:$O125,15)))+(IF(F134="p",VLOOKUP(F134,'Appendix 3 Rules'!A$34:$O125,15)))+(IF(F134="q",VLOOKUP(F134,'Appendix 3 Rules'!A$34:$O125,15)))+(IF(F134="r",VLOOKUP(F134,'Appendix 3 Rules'!A$34:$O125,15)))+(IF(F134="s",VLOOKUP(F134,'Appendix 3 Rules'!A$34:$O125,15)))+(IF(F134="t",VLOOKUP(F134,'Appendix 3 Rules'!A$34:$O125,15)))+(IF(F134="u",VLOOKUP(F134,'Appendix 3 Rules'!A$34:$O125,15))))))</f>
        <v/>
      </c>
      <c r="I134" s="11"/>
      <c r="J134" s="14"/>
      <c r="K134" s="11"/>
      <c r="L134" s="14"/>
      <c r="M134" s="11"/>
      <c r="N134" s="14"/>
      <c r="O134" s="11"/>
      <c r="P134" s="14"/>
      <c r="Q134" s="11"/>
      <c r="R134" s="14"/>
      <c r="S134" s="76"/>
      <c r="T134" s="14"/>
      <c r="U134" s="11"/>
      <c r="V134" s="14"/>
      <c r="W134" s="11"/>
      <c r="X134" s="14"/>
      <c r="Y134" s="77"/>
      <c r="Z134" s="14"/>
      <c r="AA134" s="77"/>
      <c r="AB134" s="14"/>
      <c r="AC134" s="8"/>
      <c r="AD134" s="13"/>
      <c r="AE134" s="8"/>
      <c r="AF134" s="13"/>
      <c r="AG134" s="8"/>
      <c r="AH134" s="13"/>
      <c r="AI134" s="60"/>
      <c r="AK134" s="13" t="str">
        <f>IF(AND(F134&lt;&gt;"f",M134&lt;&gt;""),VLOOKUP(F134,'Appendix 3 Rules'!$A$1:$O$34,4,FALSE),"")</f>
        <v/>
      </c>
      <c r="AL134" s="13" t="str">
        <f>IF(Q134="","",VLOOKUP(F134,'Appendix 3 Rules'!$A$1:$N$34,6,FALSE))</f>
        <v/>
      </c>
      <c r="AM134" s="13" t="str">
        <f>IF(AND(F134="f",U134&lt;&gt;""),VLOOKUP(F134,'Appendix 3 Rules'!$A$1:$N$34,8,FALSE),"")</f>
        <v/>
      </c>
    </row>
    <row r="135" spans="1:39" ht="18" customHeight="1" x14ac:dyDescent="0.2">
      <c r="B135" s="78"/>
      <c r="C135" s="9"/>
      <c r="D135" s="10"/>
      <c r="E135" s="9"/>
      <c r="F135" s="8"/>
      <c r="G135" s="20" t="str">
        <f>IF(F135="","",SUMPRODUCT(IF(I135="",0,INDEX('Appendix 3 Rules'!$B$2:$B$18,MATCH(F135,'Appendix 3 Rules'!$A$2:$A$17))))+(IF(K135="",0,INDEX('Appendix 3 Rules'!$C$2:$C$18,MATCH(F135,'Appendix 3 Rules'!$A$2:$A$17))))+(IF(M135="",0,INDEX('Appendix 3 Rules'!$D$2:$D$18,MATCH(F135,'Appendix 3 Rules'!$A$2:$A$17))))+(IF(O135="",0,INDEX('Appendix 3 Rules'!$E$2:$E$18,MATCH(F135,'Appendix 3 Rules'!$A$2:$A$17))))+(IF(Q135="",0,INDEX('Appendix 3 Rules'!$F$2:$F$18,MATCH(F135,'Appendix 3 Rules'!$A$2:$A$17))))+(IF(S135="",0,INDEX('Appendix 3 Rules'!$G$2:$G$18,MATCH(F135,'Appendix 3 Rules'!$A$2:$A$17))))+(IF(U135="",0,INDEX('Appendix 3 Rules'!$H$2:$H$18,MATCH(F135,'Appendix 3 Rules'!$A$2:$A$17))))+(IF(W135="",0,INDEX('Appendix 3 Rules'!$I$2:$I$18,MATCH(F135,'Appendix 3 Rules'!$A$2:$A$17))))+(IF(Y135="",0,INDEX('Appendix 3 Rules'!$J$2:$J$18,MATCH(F135,'Appendix 3 Rules'!$A$2:$A$17))))+(IF(AA135="",0,INDEX('Appendix 3 Rules'!$K$2:$K$18,MATCH(F135,'Appendix 3 Rules'!$A$2:$A$17))))+(IF(AC135="",0,INDEX('Appendix 3 Rules'!$L$2:$L$18,MATCH(F135,'Appendix 3 Rules'!$A$2:$A$17))))+(IF(AE135="",0,INDEX('Appendix 3 Rules'!$M$2:$M$18,MATCH(F135,'Appendix 3 Rules'!$A$2:$A$17))))+(IF(AG135="",0,INDEX('Appendix 3 Rules'!$N$2:$N$18,MATCH(F135,'Appendix 3 Rules'!$A$2:$A$17))))+(IF(F135="gc1",VLOOKUP(F135,'Appendix 3 Rules'!A$34:$O126,15)))+(IF(F135="gc2",VLOOKUP(F135,'Appendix 3 Rules'!A$34:$O126,15)))+(IF(F135="gc3",VLOOKUP(F135,'Appendix 3 Rules'!A$34:$O126,15)))+(IF(F135="gr1",VLOOKUP(F135,'Appendix 3 Rules'!A$34:$O126,15)))+(IF(F135="gr2",VLOOKUP(F135,'Appendix 3 Rules'!A$34:$O126,15)))+(IF(F135="gr3",VLOOKUP(F135,'Appendix 3 Rules'!A$34:$O126,15)))+(IF(F135="h1",VLOOKUP(F135,'Appendix 3 Rules'!A$34:$O126,15)))+(IF(F135="h2",VLOOKUP(F135,'Appendix 3 Rules'!A$34:$O126,15)))+(IF(F135="h3",VLOOKUP(F135,'Appendix 3 Rules'!A$34:$O126,15)))+(IF(F135="i1",VLOOKUP(F135,'Appendix 3 Rules'!A$34:$O126,15)))+(IF(F135="i2",VLOOKUP(F135,'Appendix 3 Rules'!A$34:$O126,15)))+(IF(F135="j1",VLOOKUP(F135,'Appendix 3 Rules'!A$34:$O126,15)))+(IF(F135="j2",VLOOKUP(F135,'Appendix 3 Rules'!A$34:$O126,15)))+(IF(F135="k",VLOOKUP(F135,'Appendix 3 Rules'!A$34:$O126,15)))+(IF(F135="l1",VLOOKUP(F135,'Appendix 3 Rules'!A$34:$O126,15)))+(IF(F135="l2",VLOOKUP(F135,'Appendix 3 Rules'!A$34:$O126,15)))+(IF(F135="m1",VLOOKUP(F135,'Appendix 3 Rules'!A$34:$O126,15)))+(IF(F135="m2",VLOOKUP(F135,'Appendix 3 Rules'!A$34:$O126,15)))+(IF(F135="m3",VLOOKUP(F135,'Appendix 3 Rules'!A$34:$O126,15)))+(IF(F135="n",VLOOKUP(F135,'Appendix 3 Rules'!A$34:$O126,15)))+(IF(F135="o",VLOOKUP(F135,'Appendix 3 Rules'!A$34:$O126,15)))+(IF(F135="p",VLOOKUP(F135,'Appendix 3 Rules'!A$34:$O126,15)))+(IF(F135="q",VLOOKUP(F135,'Appendix 3 Rules'!A$34:$O126,15)))+(IF(F135="r",VLOOKUP(F135,'Appendix 3 Rules'!A$34:$O126,15)))+(IF(F135="s",VLOOKUP(F135,'Appendix 3 Rules'!A$34:$O126,15)))+(IF(F135="t",VLOOKUP(F135,'Appendix 3 Rules'!A$34:$O126,15)))+(IF(F135="u",VLOOKUP(F135,'Appendix 3 Rules'!A$34:$O126,15))))</f>
        <v/>
      </c>
      <c r="H135" s="80" t="str">
        <f>IF(F135="","",IF(OR(F135="d",F135="e",F135="gc1",F135="gc2",F135="gc3",F135="gr1",F135="gr2",F135="gr3",F135="h1",F135="h2",F135="h3",F135="i1",F135="i2",F135="j1",F135="j2",F135="k",F135="l1",F135="l2",F135="m1",F135="m2",F135="m3",F135="n",F135="o",F135="p",F135="q",F135="r",F135="s",F135="t",F135="u",F135="f"),MIN(G135,VLOOKUP(F135,'Appx 3 (Mass) Rules'!$A$1:$D$150,4,0)),MIN(G135,VLOOKUP(F135,'Appx 3 (Mass) Rules'!$A$1:$D$150,4,0),SUMPRODUCT(IF(I135="",0,INDEX('Appendix 3 Rules'!$B$2:$B$18,MATCH(F135,'Appendix 3 Rules'!$A$2:$A$17))))+(IF(K135="",0,INDEX('Appendix 3 Rules'!$C$2:$C$18,MATCH(F135,'Appendix 3 Rules'!$A$2:$A$17))))+(IF(M135="",0,INDEX('Appendix 3 Rules'!$D$2:$D$18,MATCH(F135,'Appendix 3 Rules'!$A$2:$A$17))))+(IF(O135="",0,INDEX('Appendix 3 Rules'!$E$2:$E$18,MATCH(F135,'Appendix 3 Rules'!$A$2:$A$17))))+(IF(Q135="",0,INDEX('Appendix 3 Rules'!$F$2:$F$18,MATCH(F135,'Appendix 3 Rules'!$A$2:$A$17))))+(IF(S135="",0,INDEX('Appendix 3 Rules'!$G$2:$G$18,MATCH(F135,'Appendix 3 Rules'!$A$2:$A$17))))+(IF(U135="",0,INDEX('Appendix 3 Rules'!$H$2:$H$18,MATCH(F135,'Appendix 3 Rules'!$A$2:$A$17))))+(IF(W135="",0,INDEX('Appendix 3 Rules'!$I$2:$I$18,MATCH(F135,'Appendix 3 Rules'!$A$2:$A$17))))+(IF(Y135="",0,INDEX('Appendix 3 Rules'!$J$2:$J$18,MATCH(F135,'Appendix 3 Rules'!$A$2:$A$17))))+(IF(AA135="",0,INDEX('Appendix 3 Rules'!$K$2:$K$18,MATCH(F135,'Appendix 3 Rules'!$A$2:$A$17))))+(IF(AC135="",0,INDEX('Appendix 3 Rules'!$L$2:$L$18,MATCH(F135,'Appendix 3 Rules'!$A$2:$A$17))))+(IF(AE135="",0,INDEX('Appendix 3 Rules'!$M$2:$M$18,MATCH(F135,'Appendix 3 Rules'!$A$2:$A$17))))+(IF(AG135="",0,INDEX('Appendix 3 Rules'!$N$2:$N$18,MATCH(F135,'Appendix 3 Rules'!$A$2:$A$17))))+(IF(F135="gc1",VLOOKUP(F135,'Appendix 3 Rules'!A$34:$O126,15)))+(IF(F135="gc2",VLOOKUP(F135,'Appendix 3 Rules'!A$34:$O126,15)))+(IF(F135="gc3",VLOOKUP(F135,'Appendix 3 Rules'!A$34:$O126,15)))+(IF(F135="gr1",VLOOKUP(F135,'Appendix 3 Rules'!A$34:$O126,15)))+(IF(F135="gr2",VLOOKUP(F135,'Appendix 3 Rules'!A$34:$O126,15)))+(IF(F135="gr3",VLOOKUP(F135,'Appendix 3 Rules'!A$34:$O126,15)))+(IF(F135="h1",VLOOKUP(F135,'Appendix 3 Rules'!A$34:$O126,15)))+(IF(F135="h2",VLOOKUP(F135,'Appendix 3 Rules'!A$34:$O126,15)))+(IF(F135="h3",VLOOKUP(F135,'Appendix 3 Rules'!A$34:$O126,15)))+(IF(F135="i1",VLOOKUP(F135,'Appendix 3 Rules'!A$34:$O126,15)))+(IF(F135="i2",VLOOKUP(F135,'Appendix 3 Rules'!A$34:$O126,15)))+(IF(F135="j1",VLOOKUP(F135,'Appendix 3 Rules'!A$34:$O126,15)))+(IF(F135="j2",VLOOKUP(F135,'Appendix 3 Rules'!A$34:$O126,15)))+(IF(F135="k",VLOOKUP(F135,'Appendix 3 Rules'!A$34:$O126,15)))+(IF(F135="l1",VLOOKUP(F135,'Appendix 3 Rules'!A$34:$O126,15)))+(IF(F135="l2",VLOOKUP(F135,'Appendix 3 Rules'!A$34:$O126,15)))+(IF(F135="m1",VLOOKUP(F135,'Appendix 3 Rules'!A$34:$O126,15)))+(IF(F135="m2",VLOOKUP(F135,'Appendix 3 Rules'!A$34:$O126,15)))+(IF(F135="m3",VLOOKUP(F135,'Appendix 3 Rules'!A$34:$O126,15)))+(IF(F135="n",VLOOKUP(F135,'Appendix 3 Rules'!A$34:$O126,15)))+(IF(F135="o",VLOOKUP(F135,'Appendix 3 Rules'!A$34:$O126,15)))+(IF(F135="p",VLOOKUP(F135,'Appendix 3 Rules'!A$34:$O126,15)))+(IF(F135="q",VLOOKUP(F135,'Appendix 3 Rules'!A$34:$O126,15)))+(IF(F135="r",VLOOKUP(F135,'Appendix 3 Rules'!A$34:$O126,15)))+(IF(F135="s",VLOOKUP(F135,'Appendix 3 Rules'!A$34:$O126,15)))+(IF(F135="t",VLOOKUP(F135,'Appendix 3 Rules'!A$34:$O126,15)))+(IF(F135="u",VLOOKUP(F135,'Appendix 3 Rules'!A$34:$O126,15))))))</f>
        <v/>
      </c>
      <c r="I135" s="12"/>
      <c r="J135" s="13"/>
      <c r="K135" s="12"/>
      <c r="L135" s="13"/>
      <c r="M135" s="12"/>
      <c r="N135" s="13"/>
      <c r="O135" s="12"/>
      <c r="P135" s="13"/>
      <c r="Q135" s="12"/>
      <c r="R135" s="13"/>
      <c r="S135" s="12"/>
      <c r="T135" s="13"/>
      <c r="U135" s="12"/>
      <c r="V135" s="13"/>
      <c r="W135" s="12"/>
      <c r="X135" s="13"/>
      <c r="Y135" s="12"/>
      <c r="Z135" s="13"/>
      <c r="AA135" s="12"/>
      <c r="AB135" s="13"/>
      <c r="AC135" s="8"/>
      <c r="AD135" s="13"/>
      <c r="AE135" s="8"/>
      <c r="AF135" s="13"/>
      <c r="AG135" s="8"/>
      <c r="AH135" s="13"/>
      <c r="AI135" s="60"/>
      <c r="AK135" s="13" t="str">
        <f>IF(AND(F135&lt;&gt;"f",M135&lt;&gt;""),VLOOKUP(F135,'Appendix 3 Rules'!$A$1:$O$34,4,FALSE),"")</f>
        <v/>
      </c>
      <c r="AL135" s="13" t="str">
        <f>IF(Q135="","",VLOOKUP(F135,'Appendix 3 Rules'!$A$1:$N$34,6,FALSE))</f>
        <v/>
      </c>
      <c r="AM135" s="13" t="str">
        <f>IF(AND(F135="f",U135&lt;&gt;""),VLOOKUP(F135,'Appendix 3 Rules'!$A$1:$N$34,8,FALSE),"")</f>
        <v/>
      </c>
    </row>
    <row r="136" spans="1:39" ht="18" customHeight="1" x14ac:dyDescent="0.2">
      <c r="A136" s="81"/>
      <c r="B136" s="78"/>
      <c r="C136" s="9"/>
      <c r="D136" s="10"/>
      <c r="E136" s="9"/>
      <c r="F136" s="8"/>
      <c r="G136" s="20" t="str">
        <f>IF(F136="","",SUMPRODUCT(IF(I136="",0,INDEX('Appendix 3 Rules'!$B$2:$B$18,MATCH(F136,'Appendix 3 Rules'!$A$2:$A$17))))+(IF(K136="",0,INDEX('Appendix 3 Rules'!$C$2:$C$18,MATCH(F136,'Appendix 3 Rules'!$A$2:$A$17))))+(IF(M136="",0,INDEX('Appendix 3 Rules'!$D$2:$D$18,MATCH(F136,'Appendix 3 Rules'!$A$2:$A$17))))+(IF(O136="",0,INDEX('Appendix 3 Rules'!$E$2:$E$18,MATCH(F136,'Appendix 3 Rules'!$A$2:$A$17))))+(IF(Q136="",0,INDEX('Appendix 3 Rules'!$F$2:$F$18,MATCH(F136,'Appendix 3 Rules'!$A$2:$A$17))))+(IF(S136="",0,INDEX('Appendix 3 Rules'!$G$2:$G$18,MATCH(F136,'Appendix 3 Rules'!$A$2:$A$17))))+(IF(U136="",0,INDEX('Appendix 3 Rules'!$H$2:$H$18,MATCH(F136,'Appendix 3 Rules'!$A$2:$A$17))))+(IF(W136="",0,INDEX('Appendix 3 Rules'!$I$2:$I$18,MATCH(F136,'Appendix 3 Rules'!$A$2:$A$17))))+(IF(Y136="",0,INDEX('Appendix 3 Rules'!$J$2:$J$18,MATCH(F136,'Appendix 3 Rules'!$A$2:$A$17))))+(IF(AA136="",0,INDEX('Appendix 3 Rules'!$K$2:$K$18,MATCH(F136,'Appendix 3 Rules'!$A$2:$A$17))))+(IF(AC136="",0,INDEX('Appendix 3 Rules'!$L$2:$L$18,MATCH(F136,'Appendix 3 Rules'!$A$2:$A$17))))+(IF(AE136="",0,INDEX('Appendix 3 Rules'!$M$2:$M$18,MATCH(F136,'Appendix 3 Rules'!$A$2:$A$17))))+(IF(AG136="",0,INDEX('Appendix 3 Rules'!$N$2:$N$18,MATCH(F136,'Appendix 3 Rules'!$A$2:$A$17))))+(IF(F136="gc1",VLOOKUP(F136,'Appendix 3 Rules'!A$34:$O127,15)))+(IF(F136="gc2",VLOOKUP(F136,'Appendix 3 Rules'!A$34:$O127,15)))+(IF(F136="gc3",VLOOKUP(F136,'Appendix 3 Rules'!A$34:$O127,15)))+(IF(F136="gr1",VLOOKUP(F136,'Appendix 3 Rules'!A$34:$O127,15)))+(IF(F136="gr2",VLOOKUP(F136,'Appendix 3 Rules'!A$34:$O127,15)))+(IF(F136="gr3",VLOOKUP(F136,'Appendix 3 Rules'!A$34:$O127,15)))+(IF(F136="h1",VLOOKUP(F136,'Appendix 3 Rules'!A$34:$O127,15)))+(IF(F136="h2",VLOOKUP(F136,'Appendix 3 Rules'!A$34:$O127,15)))+(IF(F136="h3",VLOOKUP(F136,'Appendix 3 Rules'!A$34:$O127,15)))+(IF(F136="i1",VLOOKUP(F136,'Appendix 3 Rules'!A$34:$O127,15)))+(IF(F136="i2",VLOOKUP(F136,'Appendix 3 Rules'!A$34:$O127,15)))+(IF(F136="j1",VLOOKUP(F136,'Appendix 3 Rules'!A$34:$O127,15)))+(IF(F136="j2",VLOOKUP(F136,'Appendix 3 Rules'!A$34:$O127,15)))+(IF(F136="k",VLOOKUP(F136,'Appendix 3 Rules'!A$34:$O127,15)))+(IF(F136="l1",VLOOKUP(F136,'Appendix 3 Rules'!A$34:$O127,15)))+(IF(F136="l2",VLOOKUP(F136,'Appendix 3 Rules'!A$34:$O127,15)))+(IF(F136="m1",VLOOKUP(F136,'Appendix 3 Rules'!A$34:$O127,15)))+(IF(F136="m2",VLOOKUP(F136,'Appendix 3 Rules'!A$34:$O127,15)))+(IF(F136="m3",VLOOKUP(F136,'Appendix 3 Rules'!A$34:$O127,15)))+(IF(F136="n",VLOOKUP(F136,'Appendix 3 Rules'!A$34:$O127,15)))+(IF(F136="o",VLOOKUP(F136,'Appendix 3 Rules'!A$34:$O127,15)))+(IF(F136="p",VLOOKUP(F136,'Appendix 3 Rules'!A$34:$O127,15)))+(IF(F136="q",VLOOKUP(F136,'Appendix 3 Rules'!A$34:$O127,15)))+(IF(F136="r",VLOOKUP(F136,'Appendix 3 Rules'!A$34:$O127,15)))+(IF(F136="s",VLOOKUP(F136,'Appendix 3 Rules'!A$34:$O127,15)))+(IF(F136="t",VLOOKUP(F136,'Appendix 3 Rules'!A$34:$O127,15)))+(IF(F136="u",VLOOKUP(F136,'Appendix 3 Rules'!A$34:$O127,15))))</f>
        <v/>
      </c>
      <c r="H136" s="80" t="str">
        <f>IF(F136="","",IF(OR(F136="d",F136="e",F136="gc1",F136="gc2",F136="gc3",F136="gr1",F136="gr2",F136="gr3",F136="h1",F136="h2",F136="h3",F136="i1",F136="i2",F136="j1",F136="j2",F136="k",F136="l1",F136="l2",F136="m1",F136="m2",F136="m3",F136="n",F136="o",F136="p",F136="q",F136="r",F136="s",F136="t",F136="u",F136="f"),MIN(G136,VLOOKUP(F136,'Appx 3 (Mass) Rules'!$A$1:$D$150,4,0)),MIN(G136,VLOOKUP(F136,'Appx 3 (Mass) Rules'!$A$1:$D$150,4,0),SUMPRODUCT(IF(I136="",0,INDEX('Appendix 3 Rules'!$B$2:$B$18,MATCH(F136,'Appendix 3 Rules'!$A$2:$A$17))))+(IF(K136="",0,INDEX('Appendix 3 Rules'!$C$2:$C$18,MATCH(F136,'Appendix 3 Rules'!$A$2:$A$17))))+(IF(M136="",0,INDEX('Appendix 3 Rules'!$D$2:$D$18,MATCH(F136,'Appendix 3 Rules'!$A$2:$A$17))))+(IF(O136="",0,INDEX('Appendix 3 Rules'!$E$2:$E$18,MATCH(F136,'Appendix 3 Rules'!$A$2:$A$17))))+(IF(Q136="",0,INDEX('Appendix 3 Rules'!$F$2:$F$18,MATCH(F136,'Appendix 3 Rules'!$A$2:$A$17))))+(IF(S136="",0,INDEX('Appendix 3 Rules'!$G$2:$G$18,MATCH(F136,'Appendix 3 Rules'!$A$2:$A$17))))+(IF(U136="",0,INDEX('Appendix 3 Rules'!$H$2:$H$18,MATCH(F136,'Appendix 3 Rules'!$A$2:$A$17))))+(IF(W136="",0,INDEX('Appendix 3 Rules'!$I$2:$I$18,MATCH(F136,'Appendix 3 Rules'!$A$2:$A$17))))+(IF(Y136="",0,INDEX('Appendix 3 Rules'!$J$2:$J$18,MATCH(F136,'Appendix 3 Rules'!$A$2:$A$17))))+(IF(AA136="",0,INDEX('Appendix 3 Rules'!$K$2:$K$18,MATCH(F136,'Appendix 3 Rules'!$A$2:$A$17))))+(IF(AC136="",0,INDEX('Appendix 3 Rules'!$L$2:$L$18,MATCH(F136,'Appendix 3 Rules'!$A$2:$A$17))))+(IF(AE136="",0,INDEX('Appendix 3 Rules'!$M$2:$M$18,MATCH(F136,'Appendix 3 Rules'!$A$2:$A$17))))+(IF(AG136="",0,INDEX('Appendix 3 Rules'!$N$2:$N$18,MATCH(F136,'Appendix 3 Rules'!$A$2:$A$17))))+(IF(F136="gc1",VLOOKUP(F136,'Appendix 3 Rules'!A$34:$O127,15)))+(IF(F136="gc2",VLOOKUP(F136,'Appendix 3 Rules'!A$34:$O127,15)))+(IF(F136="gc3",VLOOKUP(F136,'Appendix 3 Rules'!A$34:$O127,15)))+(IF(F136="gr1",VLOOKUP(F136,'Appendix 3 Rules'!A$34:$O127,15)))+(IF(F136="gr2",VLOOKUP(F136,'Appendix 3 Rules'!A$34:$O127,15)))+(IF(F136="gr3",VLOOKUP(F136,'Appendix 3 Rules'!A$34:$O127,15)))+(IF(F136="h1",VLOOKUP(F136,'Appendix 3 Rules'!A$34:$O127,15)))+(IF(F136="h2",VLOOKUP(F136,'Appendix 3 Rules'!A$34:$O127,15)))+(IF(F136="h3",VLOOKUP(F136,'Appendix 3 Rules'!A$34:$O127,15)))+(IF(F136="i1",VLOOKUP(F136,'Appendix 3 Rules'!A$34:$O127,15)))+(IF(F136="i2",VLOOKUP(F136,'Appendix 3 Rules'!A$34:$O127,15)))+(IF(F136="j1",VLOOKUP(F136,'Appendix 3 Rules'!A$34:$O127,15)))+(IF(F136="j2",VLOOKUP(F136,'Appendix 3 Rules'!A$34:$O127,15)))+(IF(F136="k",VLOOKUP(F136,'Appendix 3 Rules'!A$34:$O127,15)))+(IF(F136="l1",VLOOKUP(F136,'Appendix 3 Rules'!A$34:$O127,15)))+(IF(F136="l2",VLOOKUP(F136,'Appendix 3 Rules'!A$34:$O127,15)))+(IF(F136="m1",VLOOKUP(F136,'Appendix 3 Rules'!A$34:$O127,15)))+(IF(F136="m2",VLOOKUP(F136,'Appendix 3 Rules'!A$34:$O127,15)))+(IF(F136="m3",VLOOKUP(F136,'Appendix 3 Rules'!A$34:$O127,15)))+(IF(F136="n",VLOOKUP(F136,'Appendix 3 Rules'!A$34:$O127,15)))+(IF(F136="o",VLOOKUP(F136,'Appendix 3 Rules'!A$34:$O127,15)))+(IF(F136="p",VLOOKUP(F136,'Appendix 3 Rules'!A$34:$O127,15)))+(IF(F136="q",VLOOKUP(F136,'Appendix 3 Rules'!A$34:$O127,15)))+(IF(F136="r",VLOOKUP(F136,'Appendix 3 Rules'!A$34:$O127,15)))+(IF(F136="s",VLOOKUP(F136,'Appendix 3 Rules'!A$34:$O127,15)))+(IF(F136="t",VLOOKUP(F136,'Appendix 3 Rules'!A$34:$O127,15)))+(IF(F136="u",VLOOKUP(F136,'Appendix 3 Rules'!A$34:$O127,15))))))</f>
        <v/>
      </c>
      <c r="I136" s="11"/>
      <c r="J136" s="14"/>
      <c r="K136" s="11"/>
      <c r="L136" s="14"/>
      <c r="M136" s="11"/>
      <c r="N136" s="14"/>
      <c r="O136" s="11"/>
      <c r="P136" s="14"/>
      <c r="Q136" s="11"/>
      <c r="R136" s="14"/>
      <c r="S136" s="76"/>
      <c r="T136" s="14"/>
      <c r="U136" s="11"/>
      <c r="V136" s="14"/>
      <c r="W136" s="11"/>
      <c r="X136" s="14"/>
      <c r="Y136" s="77"/>
      <c r="Z136" s="14"/>
      <c r="AA136" s="77"/>
      <c r="AB136" s="14"/>
      <c r="AC136" s="8"/>
      <c r="AD136" s="13"/>
      <c r="AE136" s="8"/>
      <c r="AF136" s="13"/>
      <c r="AG136" s="8"/>
      <c r="AH136" s="13"/>
      <c r="AI136" s="60"/>
      <c r="AK136" s="13" t="str">
        <f>IF(AND(F136&lt;&gt;"f",M136&lt;&gt;""),VLOOKUP(F136,'Appendix 3 Rules'!$A$1:$O$34,4,FALSE),"")</f>
        <v/>
      </c>
      <c r="AL136" s="13" t="str">
        <f>IF(Q136="","",VLOOKUP(F136,'Appendix 3 Rules'!$A$1:$N$34,6,FALSE))</f>
        <v/>
      </c>
      <c r="AM136" s="13" t="str">
        <f>IF(AND(F136="f",U136&lt;&gt;""),VLOOKUP(F136,'Appendix 3 Rules'!$A$1:$N$34,8,FALSE),"")</f>
        <v/>
      </c>
    </row>
    <row r="137" spans="1:39" ht="18" customHeight="1" x14ac:dyDescent="0.2">
      <c r="B137" s="78"/>
      <c r="C137" s="9"/>
      <c r="D137" s="10"/>
      <c r="E137" s="9"/>
      <c r="F137" s="8"/>
      <c r="G137" s="20" t="str">
        <f>IF(F137="","",SUMPRODUCT(IF(I137="",0,INDEX('Appendix 3 Rules'!$B$2:$B$18,MATCH(F137,'Appendix 3 Rules'!$A$2:$A$17))))+(IF(K137="",0,INDEX('Appendix 3 Rules'!$C$2:$C$18,MATCH(F137,'Appendix 3 Rules'!$A$2:$A$17))))+(IF(M137="",0,INDEX('Appendix 3 Rules'!$D$2:$D$18,MATCH(F137,'Appendix 3 Rules'!$A$2:$A$17))))+(IF(O137="",0,INDEX('Appendix 3 Rules'!$E$2:$E$18,MATCH(F137,'Appendix 3 Rules'!$A$2:$A$17))))+(IF(Q137="",0,INDEX('Appendix 3 Rules'!$F$2:$F$18,MATCH(F137,'Appendix 3 Rules'!$A$2:$A$17))))+(IF(S137="",0,INDEX('Appendix 3 Rules'!$G$2:$G$18,MATCH(F137,'Appendix 3 Rules'!$A$2:$A$17))))+(IF(U137="",0,INDEX('Appendix 3 Rules'!$H$2:$H$18,MATCH(F137,'Appendix 3 Rules'!$A$2:$A$17))))+(IF(W137="",0,INDEX('Appendix 3 Rules'!$I$2:$I$18,MATCH(F137,'Appendix 3 Rules'!$A$2:$A$17))))+(IF(Y137="",0,INDEX('Appendix 3 Rules'!$J$2:$J$18,MATCH(F137,'Appendix 3 Rules'!$A$2:$A$17))))+(IF(AA137="",0,INDEX('Appendix 3 Rules'!$K$2:$K$18,MATCH(F137,'Appendix 3 Rules'!$A$2:$A$17))))+(IF(AC137="",0,INDEX('Appendix 3 Rules'!$L$2:$L$18,MATCH(F137,'Appendix 3 Rules'!$A$2:$A$17))))+(IF(AE137="",0,INDEX('Appendix 3 Rules'!$M$2:$M$18,MATCH(F137,'Appendix 3 Rules'!$A$2:$A$17))))+(IF(AG137="",0,INDEX('Appendix 3 Rules'!$N$2:$N$18,MATCH(F137,'Appendix 3 Rules'!$A$2:$A$17))))+(IF(F137="gc1",VLOOKUP(F137,'Appendix 3 Rules'!A$34:$O128,15)))+(IF(F137="gc2",VLOOKUP(F137,'Appendix 3 Rules'!A$34:$O128,15)))+(IF(F137="gc3",VLOOKUP(F137,'Appendix 3 Rules'!A$34:$O128,15)))+(IF(F137="gr1",VLOOKUP(F137,'Appendix 3 Rules'!A$34:$O128,15)))+(IF(F137="gr2",VLOOKUP(F137,'Appendix 3 Rules'!A$34:$O128,15)))+(IF(F137="gr3",VLOOKUP(F137,'Appendix 3 Rules'!A$34:$O128,15)))+(IF(F137="h1",VLOOKUP(F137,'Appendix 3 Rules'!A$34:$O128,15)))+(IF(F137="h2",VLOOKUP(F137,'Appendix 3 Rules'!A$34:$O128,15)))+(IF(F137="h3",VLOOKUP(F137,'Appendix 3 Rules'!A$34:$O128,15)))+(IF(F137="i1",VLOOKUP(F137,'Appendix 3 Rules'!A$34:$O128,15)))+(IF(F137="i2",VLOOKUP(F137,'Appendix 3 Rules'!A$34:$O128,15)))+(IF(F137="j1",VLOOKUP(F137,'Appendix 3 Rules'!A$34:$O128,15)))+(IF(F137="j2",VLOOKUP(F137,'Appendix 3 Rules'!A$34:$O128,15)))+(IF(F137="k",VLOOKUP(F137,'Appendix 3 Rules'!A$34:$O128,15)))+(IF(F137="l1",VLOOKUP(F137,'Appendix 3 Rules'!A$34:$O128,15)))+(IF(F137="l2",VLOOKUP(F137,'Appendix 3 Rules'!A$34:$O128,15)))+(IF(F137="m1",VLOOKUP(F137,'Appendix 3 Rules'!A$34:$O128,15)))+(IF(F137="m2",VLOOKUP(F137,'Appendix 3 Rules'!A$34:$O128,15)))+(IF(F137="m3",VLOOKUP(F137,'Appendix 3 Rules'!A$34:$O128,15)))+(IF(F137="n",VLOOKUP(F137,'Appendix 3 Rules'!A$34:$O128,15)))+(IF(F137="o",VLOOKUP(F137,'Appendix 3 Rules'!A$34:$O128,15)))+(IF(F137="p",VLOOKUP(F137,'Appendix 3 Rules'!A$34:$O128,15)))+(IF(F137="q",VLOOKUP(F137,'Appendix 3 Rules'!A$34:$O128,15)))+(IF(F137="r",VLOOKUP(F137,'Appendix 3 Rules'!A$34:$O128,15)))+(IF(F137="s",VLOOKUP(F137,'Appendix 3 Rules'!A$34:$O128,15)))+(IF(F137="t",VLOOKUP(F137,'Appendix 3 Rules'!A$34:$O128,15)))+(IF(F137="u",VLOOKUP(F137,'Appendix 3 Rules'!A$34:$O128,15))))</f>
        <v/>
      </c>
      <c r="H137" s="80" t="str">
        <f>IF(F137="","",IF(OR(F137="d",F137="e",F137="gc1",F137="gc2",F137="gc3",F137="gr1",F137="gr2",F137="gr3",F137="h1",F137="h2",F137="h3",F137="i1",F137="i2",F137="j1",F137="j2",F137="k",F137="l1",F137="l2",F137="m1",F137="m2",F137="m3",F137="n",F137="o",F137="p",F137="q",F137="r",F137="s",F137="t",F137="u",F137="f"),MIN(G137,VLOOKUP(F137,'Appx 3 (Mass) Rules'!$A$1:$D$150,4,0)),MIN(G137,VLOOKUP(F137,'Appx 3 (Mass) Rules'!$A$1:$D$150,4,0),SUMPRODUCT(IF(I137="",0,INDEX('Appendix 3 Rules'!$B$2:$B$18,MATCH(F137,'Appendix 3 Rules'!$A$2:$A$17))))+(IF(K137="",0,INDEX('Appendix 3 Rules'!$C$2:$C$18,MATCH(F137,'Appendix 3 Rules'!$A$2:$A$17))))+(IF(M137="",0,INDEX('Appendix 3 Rules'!$D$2:$D$18,MATCH(F137,'Appendix 3 Rules'!$A$2:$A$17))))+(IF(O137="",0,INDEX('Appendix 3 Rules'!$E$2:$E$18,MATCH(F137,'Appendix 3 Rules'!$A$2:$A$17))))+(IF(Q137="",0,INDEX('Appendix 3 Rules'!$F$2:$F$18,MATCH(F137,'Appendix 3 Rules'!$A$2:$A$17))))+(IF(S137="",0,INDEX('Appendix 3 Rules'!$G$2:$G$18,MATCH(F137,'Appendix 3 Rules'!$A$2:$A$17))))+(IF(U137="",0,INDEX('Appendix 3 Rules'!$H$2:$H$18,MATCH(F137,'Appendix 3 Rules'!$A$2:$A$17))))+(IF(W137="",0,INDEX('Appendix 3 Rules'!$I$2:$I$18,MATCH(F137,'Appendix 3 Rules'!$A$2:$A$17))))+(IF(Y137="",0,INDEX('Appendix 3 Rules'!$J$2:$J$18,MATCH(F137,'Appendix 3 Rules'!$A$2:$A$17))))+(IF(AA137="",0,INDEX('Appendix 3 Rules'!$K$2:$K$18,MATCH(F137,'Appendix 3 Rules'!$A$2:$A$17))))+(IF(AC137="",0,INDEX('Appendix 3 Rules'!$L$2:$L$18,MATCH(F137,'Appendix 3 Rules'!$A$2:$A$17))))+(IF(AE137="",0,INDEX('Appendix 3 Rules'!$M$2:$M$18,MATCH(F137,'Appendix 3 Rules'!$A$2:$A$17))))+(IF(AG137="",0,INDEX('Appendix 3 Rules'!$N$2:$N$18,MATCH(F137,'Appendix 3 Rules'!$A$2:$A$17))))+(IF(F137="gc1",VLOOKUP(F137,'Appendix 3 Rules'!A$34:$O128,15)))+(IF(F137="gc2",VLOOKUP(F137,'Appendix 3 Rules'!A$34:$O128,15)))+(IF(F137="gc3",VLOOKUP(F137,'Appendix 3 Rules'!A$34:$O128,15)))+(IF(F137="gr1",VLOOKUP(F137,'Appendix 3 Rules'!A$34:$O128,15)))+(IF(F137="gr2",VLOOKUP(F137,'Appendix 3 Rules'!A$34:$O128,15)))+(IF(F137="gr3",VLOOKUP(F137,'Appendix 3 Rules'!A$34:$O128,15)))+(IF(F137="h1",VLOOKUP(F137,'Appendix 3 Rules'!A$34:$O128,15)))+(IF(F137="h2",VLOOKUP(F137,'Appendix 3 Rules'!A$34:$O128,15)))+(IF(F137="h3",VLOOKUP(F137,'Appendix 3 Rules'!A$34:$O128,15)))+(IF(F137="i1",VLOOKUP(F137,'Appendix 3 Rules'!A$34:$O128,15)))+(IF(F137="i2",VLOOKUP(F137,'Appendix 3 Rules'!A$34:$O128,15)))+(IF(F137="j1",VLOOKUP(F137,'Appendix 3 Rules'!A$34:$O128,15)))+(IF(F137="j2",VLOOKUP(F137,'Appendix 3 Rules'!A$34:$O128,15)))+(IF(F137="k",VLOOKUP(F137,'Appendix 3 Rules'!A$34:$O128,15)))+(IF(F137="l1",VLOOKUP(F137,'Appendix 3 Rules'!A$34:$O128,15)))+(IF(F137="l2",VLOOKUP(F137,'Appendix 3 Rules'!A$34:$O128,15)))+(IF(F137="m1",VLOOKUP(F137,'Appendix 3 Rules'!A$34:$O128,15)))+(IF(F137="m2",VLOOKUP(F137,'Appendix 3 Rules'!A$34:$O128,15)))+(IF(F137="m3",VLOOKUP(F137,'Appendix 3 Rules'!A$34:$O128,15)))+(IF(F137="n",VLOOKUP(F137,'Appendix 3 Rules'!A$34:$O128,15)))+(IF(F137="o",VLOOKUP(F137,'Appendix 3 Rules'!A$34:$O128,15)))+(IF(F137="p",VLOOKUP(F137,'Appendix 3 Rules'!A$34:$O128,15)))+(IF(F137="q",VLOOKUP(F137,'Appendix 3 Rules'!A$34:$O128,15)))+(IF(F137="r",VLOOKUP(F137,'Appendix 3 Rules'!A$34:$O128,15)))+(IF(F137="s",VLOOKUP(F137,'Appendix 3 Rules'!A$34:$O128,15)))+(IF(F137="t",VLOOKUP(F137,'Appendix 3 Rules'!A$34:$O128,15)))+(IF(F137="u",VLOOKUP(F137,'Appendix 3 Rules'!A$34:$O128,15))))))</f>
        <v/>
      </c>
      <c r="I137" s="12"/>
      <c r="J137" s="13"/>
      <c r="K137" s="12"/>
      <c r="L137" s="13"/>
      <c r="M137" s="12"/>
      <c r="N137" s="13"/>
      <c r="O137" s="12"/>
      <c r="P137" s="13"/>
      <c r="Q137" s="12"/>
      <c r="R137" s="13"/>
      <c r="S137" s="12"/>
      <c r="T137" s="13"/>
      <c r="U137" s="12"/>
      <c r="V137" s="13"/>
      <c r="W137" s="12"/>
      <c r="X137" s="13"/>
      <c r="Y137" s="12"/>
      <c r="Z137" s="13"/>
      <c r="AA137" s="12"/>
      <c r="AB137" s="13"/>
      <c r="AC137" s="8"/>
      <c r="AD137" s="13"/>
      <c r="AE137" s="8"/>
      <c r="AF137" s="13"/>
      <c r="AG137" s="8"/>
      <c r="AH137" s="13"/>
      <c r="AI137" s="60"/>
      <c r="AK137" s="13" t="str">
        <f>IF(AND(F137&lt;&gt;"f",M137&lt;&gt;""),VLOOKUP(F137,'Appendix 3 Rules'!$A$1:$O$34,4,FALSE),"")</f>
        <v/>
      </c>
      <c r="AL137" s="13" t="str">
        <f>IF(Q137="","",VLOOKUP(F137,'Appendix 3 Rules'!$A$1:$N$34,6,FALSE))</f>
        <v/>
      </c>
      <c r="AM137" s="13" t="str">
        <f>IF(AND(F137="f",U137&lt;&gt;""),VLOOKUP(F137,'Appendix 3 Rules'!$A$1:$N$34,8,FALSE),"")</f>
        <v/>
      </c>
    </row>
    <row r="138" spans="1:39" ht="18" customHeight="1" x14ac:dyDescent="0.2">
      <c r="B138" s="78"/>
      <c r="C138" s="9"/>
      <c r="D138" s="10"/>
      <c r="E138" s="9"/>
      <c r="F138" s="8"/>
      <c r="G138" s="20" t="str">
        <f>IF(F138="","",SUMPRODUCT(IF(I138="",0,INDEX('Appendix 3 Rules'!$B$2:$B$18,MATCH(F138,'Appendix 3 Rules'!$A$2:$A$17))))+(IF(K138="",0,INDEX('Appendix 3 Rules'!$C$2:$C$18,MATCH(F138,'Appendix 3 Rules'!$A$2:$A$17))))+(IF(M138="",0,INDEX('Appendix 3 Rules'!$D$2:$D$18,MATCH(F138,'Appendix 3 Rules'!$A$2:$A$17))))+(IF(O138="",0,INDEX('Appendix 3 Rules'!$E$2:$E$18,MATCH(F138,'Appendix 3 Rules'!$A$2:$A$17))))+(IF(Q138="",0,INDEX('Appendix 3 Rules'!$F$2:$F$18,MATCH(F138,'Appendix 3 Rules'!$A$2:$A$17))))+(IF(S138="",0,INDEX('Appendix 3 Rules'!$G$2:$G$18,MATCH(F138,'Appendix 3 Rules'!$A$2:$A$17))))+(IF(U138="",0,INDEX('Appendix 3 Rules'!$H$2:$H$18,MATCH(F138,'Appendix 3 Rules'!$A$2:$A$17))))+(IF(W138="",0,INDEX('Appendix 3 Rules'!$I$2:$I$18,MATCH(F138,'Appendix 3 Rules'!$A$2:$A$17))))+(IF(Y138="",0,INDEX('Appendix 3 Rules'!$J$2:$J$18,MATCH(F138,'Appendix 3 Rules'!$A$2:$A$17))))+(IF(AA138="",0,INDEX('Appendix 3 Rules'!$K$2:$K$18,MATCH(F138,'Appendix 3 Rules'!$A$2:$A$17))))+(IF(AC138="",0,INDEX('Appendix 3 Rules'!$L$2:$L$18,MATCH(F138,'Appendix 3 Rules'!$A$2:$A$17))))+(IF(AE138="",0,INDEX('Appendix 3 Rules'!$M$2:$M$18,MATCH(F138,'Appendix 3 Rules'!$A$2:$A$17))))+(IF(AG138="",0,INDEX('Appendix 3 Rules'!$N$2:$N$18,MATCH(F138,'Appendix 3 Rules'!$A$2:$A$17))))+(IF(F138="gc1",VLOOKUP(F138,'Appendix 3 Rules'!A$34:$O129,15)))+(IF(F138="gc2",VLOOKUP(F138,'Appendix 3 Rules'!A$34:$O129,15)))+(IF(F138="gc3",VLOOKUP(F138,'Appendix 3 Rules'!A$34:$O129,15)))+(IF(F138="gr1",VLOOKUP(F138,'Appendix 3 Rules'!A$34:$O129,15)))+(IF(F138="gr2",VLOOKUP(F138,'Appendix 3 Rules'!A$34:$O129,15)))+(IF(F138="gr3",VLOOKUP(F138,'Appendix 3 Rules'!A$34:$O129,15)))+(IF(F138="h1",VLOOKUP(F138,'Appendix 3 Rules'!A$34:$O129,15)))+(IF(F138="h2",VLOOKUP(F138,'Appendix 3 Rules'!A$34:$O129,15)))+(IF(F138="h3",VLOOKUP(F138,'Appendix 3 Rules'!A$34:$O129,15)))+(IF(F138="i1",VLOOKUP(F138,'Appendix 3 Rules'!A$34:$O129,15)))+(IF(F138="i2",VLOOKUP(F138,'Appendix 3 Rules'!A$34:$O129,15)))+(IF(F138="j1",VLOOKUP(F138,'Appendix 3 Rules'!A$34:$O129,15)))+(IF(F138="j2",VLOOKUP(F138,'Appendix 3 Rules'!A$34:$O129,15)))+(IF(F138="k",VLOOKUP(F138,'Appendix 3 Rules'!A$34:$O129,15)))+(IF(F138="l1",VLOOKUP(F138,'Appendix 3 Rules'!A$34:$O129,15)))+(IF(F138="l2",VLOOKUP(F138,'Appendix 3 Rules'!A$34:$O129,15)))+(IF(F138="m1",VLOOKUP(F138,'Appendix 3 Rules'!A$34:$O129,15)))+(IF(F138="m2",VLOOKUP(F138,'Appendix 3 Rules'!A$34:$O129,15)))+(IF(F138="m3",VLOOKUP(F138,'Appendix 3 Rules'!A$34:$O129,15)))+(IF(F138="n",VLOOKUP(F138,'Appendix 3 Rules'!A$34:$O129,15)))+(IF(F138="o",VLOOKUP(F138,'Appendix 3 Rules'!A$34:$O129,15)))+(IF(F138="p",VLOOKUP(F138,'Appendix 3 Rules'!A$34:$O129,15)))+(IF(F138="q",VLOOKUP(F138,'Appendix 3 Rules'!A$34:$O129,15)))+(IF(F138="r",VLOOKUP(F138,'Appendix 3 Rules'!A$34:$O129,15)))+(IF(F138="s",VLOOKUP(F138,'Appendix 3 Rules'!A$34:$O129,15)))+(IF(F138="t",VLOOKUP(F138,'Appendix 3 Rules'!A$34:$O129,15)))+(IF(F138="u",VLOOKUP(F138,'Appendix 3 Rules'!A$34:$O129,15))))</f>
        <v/>
      </c>
      <c r="H138" s="80" t="str">
        <f>IF(F138="","",IF(OR(F138="d",F138="e",F138="gc1",F138="gc2",F138="gc3",F138="gr1",F138="gr2",F138="gr3",F138="h1",F138="h2",F138="h3",F138="i1",F138="i2",F138="j1",F138="j2",F138="k",F138="l1",F138="l2",F138="m1",F138="m2",F138="m3",F138="n",F138="o",F138="p",F138="q",F138="r",F138="s",F138="t",F138="u",F138="f"),MIN(G138,VLOOKUP(F138,'Appx 3 (Mass) Rules'!$A$1:$D$150,4,0)),MIN(G138,VLOOKUP(F138,'Appx 3 (Mass) Rules'!$A$1:$D$150,4,0),SUMPRODUCT(IF(I138="",0,INDEX('Appendix 3 Rules'!$B$2:$B$18,MATCH(F138,'Appendix 3 Rules'!$A$2:$A$17))))+(IF(K138="",0,INDEX('Appendix 3 Rules'!$C$2:$C$18,MATCH(F138,'Appendix 3 Rules'!$A$2:$A$17))))+(IF(M138="",0,INDEX('Appendix 3 Rules'!$D$2:$D$18,MATCH(F138,'Appendix 3 Rules'!$A$2:$A$17))))+(IF(O138="",0,INDEX('Appendix 3 Rules'!$E$2:$E$18,MATCH(F138,'Appendix 3 Rules'!$A$2:$A$17))))+(IF(Q138="",0,INDEX('Appendix 3 Rules'!$F$2:$F$18,MATCH(F138,'Appendix 3 Rules'!$A$2:$A$17))))+(IF(S138="",0,INDEX('Appendix 3 Rules'!$G$2:$G$18,MATCH(F138,'Appendix 3 Rules'!$A$2:$A$17))))+(IF(U138="",0,INDEX('Appendix 3 Rules'!$H$2:$H$18,MATCH(F138,'Appendix 3 Rules'!$A$2:$A$17))))+(IF(W138="",0,INDEX('Appendix 3 Rules'!$I$2:$I$18,MATCH(F138,'Appendix 3 Rules'!$A$2:$A$17))))+(IF(Y138="",0,INDEX('Appendix 3 Rules'!$J$2:$J$18,MATCH(F138,'Appendix 3 Rules'!$A$2:$A$17))))+(IF(AA138="",0,INDEX('Appendix 3 Rules'!$K$2:$K$18,MATCH(F138,'Appendix 3 Rules'!$A$2:$A$17))))+(IF(AC138="",0,INDEX('Appendix 3 Rules'!$L$2:$L$18,MATCH(F138,'Appendix 3 Rules'!$A$2:$A$17))))+(IF(AE138="",0,INDEX('Appendix 3 Rules'!$M$2:$M$18,MATCH(F138,'Appendix 3 Rules'!$A$2:$A$17))))+(IF(AG138="",0,INDEX('Appendix 3 Rules'!$N$2:$N$18,MATCH(F138,'Appendix 3 Rules'!$A$2:$A$17))))+(IF(F138="gc1",VLOOKUP(F138,'Appendix 3 Rules'!A$34:$O129,15)))+(IF(F138="gc2",VLOOKUP(F138,'Appendix 3 Rules'!A$34:$O129,15)))+(IF(F138="gc3",VLOOKUP(F138,'Appendix 3 Rules'!A$34:$O129,15)))+(IF(F138="gr1",VLOOKUP(F138,'Appendix 3 Rules'!A$34:$O129,15)))+(IF(F138="gr2",VLOOKUP(F138,'Appendix 3 Rules'!A$34:$O129,15)))+(IF(F138="gr3",VLOOKUP(F138,'Appendix 3 Rules'!A$34:$O129,15)))+(IF(F138="h1",VLOOKUP(F138,'Appendix 3 Rules'!A$34:$O129,15)))+(IF(F138="h2",VLOOKUP(F138,'Appendix 3 Rules'!A$34:$O129,15)))+(IF(F138="h3",VLOOKUP(F138,'Appendix 3 Rules'!A$34:$O129,15)))+(IF(F138="i1",VLOOKUP(F138,'Appendix 3 Rules'!A$34:$O129,15)))+(IF(F138="i2",VLOOKUP(F138,'Appendix 3 Rules'!A$34:$O129,15)))+(IF(F138="j1",VLOOKUP(F138,'Appendix 3 Rules'!A$34:$O129,15)))+(IF(F138="j2",VLOOKUP(F138,'Appendix 3 Rules'!A$34:$O129,15)))+(IF(F138="k",VLOOKUP(F138,'Appendix 3 Rules'!A$34:$O129,15)))+(IF(F138="l1",VLOOKUP(F138,'Appendix 3 Rules'!A$34:$O129,15)))+(IF(F138="l2",VLOOKUP(F138,'Appendix 3 Rules'!A$34:$O129,15)))+(IF(F138="m1",VLOOKUP(F138,'Appendix 3 Rules'!A$34:$O129,15)))+(IF(F138="m2",VLOOKUP(F138,'Appendix 3 Rules'!A$34:$O129,15)))+(IF(F138="m3",VLOOKUP(F138,'Appendix 3 Rules'!A$34:$O129,15)))+(IF(F138="n",VLOOKUP(F138,'Appendix 3 Rules'!A$34:$O129,15)))+(IF(F138="o",VLOOKUP(F138,'Appendix 3 Rules'!A$34:$O129,15)))+(IF(F138="p",VLOOKUP(F138,'Appendix 3 Rules'!A$34:$O129,15)))+(IF(F138="q",VLOOKUP(F138,'Appendix 3 Rules'!A$34:$O129,15)))+(IF(F138="r",VLOOKUP(F138,'Appendix 3 Rules'!A$34:$O129,15)))+(IF(F138="s",VLOOKUP(F138,'Appendix 3 Rules'!A$34:$O129,15)))+(IF(F138="t",VLOOKUP(F138,'Appendix 3 Rules'!A$34:$O129,15)))+(IF(F138="u",VLOOKUP(F138,'Appendix 3 Rules'!A$34:$O129,15))))))</f>
        <v/>
      </c>
      <c r="I138" s="11"/>
      <c r="J138" s="14"/>
      <c r="K138" s="11"/>
      <c r="L138" s="14"/>
      <c r="M138" s="11"/>
      <c r="N138" s="14"/>
      <c r="O138" s="11"/>
      <c r="P138" s="14"/>
      <c r="Q138" s="11"/>
      <c r="R138" s="14"/>
      <c r="S138" s="76"/>
      <c r="T138" s="14"/>
      <c r="U138" s="11"/>
      <c r="V138" s="14"/>
      <c r="W138" s="11"/>
      <c r="X138" s="14"/>
      <c r="Y138" s="77"/>
      <c r="Z138" s="14"/>
      <c r="AA138" s="77"/>
      <c r="AB138" s="14"/>
      <c r="AC138" s="8"/>
      <c r="AD138" s="13"/>
      <c r="AE138" s="8"/>
      <c r="AF138" s="13"/>
      <c r="AG138" s="8"/>
      <c r="AH138" s="13"/>
      <c r="AI138" s="60"/>
      <c r="AK138" s="13" t="str">
        <f>IF(AND(F138&lt;&gt;"f",M138&lt;&gt;""),VLOOKUP(F138,'Appendix 3 Rules'!$A$1:$O$34,4,FALSE),"")</f>
        <v/>
      </c>
      <c r="AL138" s="13" t="str">
        <f>IF(Q138="","",VLOOKUP(F138,'Appendix 3 Rules'!$A$1:$N$34,6,FALSE))</f>
        <v/>
      </c>
      <c r="AM138" s="13" t="str">
        <f>IF(AND(F138="f",U138&lt;&gt;""),VLOOKUP(F138,'Appendix 3 Rules'!$A$1:$N$34,8,FALSE),"")</f>
        <v/>
      </c>
    </row>
    <row r="139" spans="1:39" ht="18" customHeight="1" x14ac:dyDescent="0.2">
      <c r="B139" s="78"/>
      <c r="C139" s="9"/>
      <c r="D139" s="10"/>
      <c r="E139" s="9"/>
      <c r="F139" s="8"/>
      <c r="G139" s="20" t="str">
        <f>IF(F139="","",SUMPRODUCT(IF(I139="",0,INDEX('Appendix 3 Rules'!$B$2:$B$18,MATCH(F139,'Appendix 3 Rules'!$A$2:$A$17))))+(IF(K139="",0,INDEX('Appendix 3 Rules'!$C$2:$C$18,MATCH(F139,'Appendix 3 Rules'!$A$2:$A$17))))+(IF(M139="",0,INDEX('Appendix 3 Rules'!$D$2:$D$18,MATCH(F139,'Appendix 3 Rules'!$A$2:$A$17))))+(IF(O139="",0,INDEX('Appendix 3 Rules'!$E$2:$E$18,MATCH(F139,'Appendix 3 Rules'!$A$2:$A$17))))+(IF(Q139="",0,INDEX('Appendix 3 Rules'!$F$2:$F$18,MATCH(F139,'Appendix 3 Rules'!$A$2:$A$17))))+(IF(S139="",0,INDEX('Appendix 3 Rules'!$G$2:$G$18,MATCH(F139,'Appendix 3 Rules'!$A$2:$A$17))))+(IF(U139="",0,INDEX('Appendix 3 Rules'!$H$2:$H$18,MATCH(F139,'Appendix 3 Rules'!$A$2:$A$17))))+(IF(W139="",0,INDEX('Appendix 3 Rules'!$I$2:$I$18,MATCH(F139,'Appendix 3 Rules'!$A$2:$A$17))))+(IF(Y139="",0,INDEX('Appendix 3 Rules'!$J$2:$J$18,MATCH(F139,'Appendix 3 Rules'!$A$2:$A$17))))+(IF(AA139="",0,INDEX('Appendix 3 Rules'!$K$2:$K$18,MATCH(F139,'Appendix 3 Rules'!$A$2:$A$17))))+(IF(AC139="",0,INDEX('Appendix 3 Rules'!$L$2:$L$18,MATCH(F139,'Appendix 3 Rules'!$A$2:$A$17))))+(IF(AE139="",0,INDEX('Appendix 3 Rules'!$M$2:$M$18,MATCH(F139,'Appendix 3 Rules'!$A$2:$A$17))))+(IF(AG139="",0,INDEX('Appendix 3 Rules'!$N$2:$N$18,MATCH(F139,'Appendix 3 Rules'!$A$2:$A$17))))+(IF(F139="gc1",VLOOKUP(F139,'Appendix 3 Rules'!A$34:$O130,15)))+(IF(F139="gc2",VLOOKUP(F139,'Appendix 3 Rules'!A$34:$O130,15)))+(IF(F139="gc3",VLOOKUP(F139,'Appendix 3 Rules'!A$34:$O130,15)))+(IF(F139="gr1",VLOOKUP(F139,'Appendix 3 Rules'!A$34:$O130,15)))+(IF(F139="gr2",VLOOKUP(F139,'Appendix 3 Rules'!A$34:$O130,15)))+(IF(F139="gr3",VLOOKUP(F139,'Appendix 3 Rules'!A$34:$O130,15)))+(IF(F139="h1",VLOOKUP(F139,'Appendix 3 Rules'!A$34:$O130,15)))+(IF(F139="h2",VLOOKUP(F139,'Appendix 3 Rules'!A$34:$O130,15)))+(IF(F139="h3",VLOOKUP(F139,'Appendix 3 Rules'!A$34:$O130,15)))+(IF(F139="i1",VLOOKUP(F139,'Appendix 3 Rules'!A$34:$O130,15)))+(IF(F139="i2",VLOOKUP(F139,'Appendix 3 Rules'!A$34:$O130,15)))+(IF(F139="j1",VLOOKUP(F139,'Appendix 3 Rules'!A$34:$O130,15)))+(IF(F139="j2",VLOOKUP(F139,'Appendix 3 Rules'!A$34:$O130,15)))+(IF(F139="k",VLOOKUP(F139,'Appendix 3 Rules'!A$34:$O130,15)))+(IF(F139="l1",VLOOKUP(F139,'Appendix 3 Rules'!A$34:$O130,15)))+(IF(F139="l2",VLOOKUP(F139,'Appendix 3 Rules'!A$34:$O130,15)))+(IF(F139="m1",VLOOKUP(F139,'Appendix 3 Rules'!A$34:$O130,15)))+(IF(F139="m2",VLOOKUP(F139,'Appendix 3 Rules'!A$34:$O130,15)))+(IF(F139="m3",VLOOKUP(F139,'Appendix 3 Rules'!A$34:$O130,15)))+(IF(F139="n",VLOOKUP(F139,'Appendix 3 Rules'!A$34:$O130,15)))+(IF(F139="o",VLOOKUP(F139,'Appendix 3 Rules'!A$34:$O130,15)))+(IF(F139="p",VLOOKUP(F139,'Appendix 3 Rules'!A$34:$O130,15)))+(IF(F139="q",VLOOKUP(F139,'Appendix 3 Rules'!A$34:$O130,15)))+(IF(F139="r",VLOOKUP(F139,'Appendix 3 Rules'!A$34:$O130,15)))+(IF(F139="s",VLOOKUP(F139,'Appendix 3 Rules'!A$34:$O130,15)))+(IF(F139="t",VLOOKUP(F139,'Appendix 3 Rules'!A$34:$O130,15)))+(IF(F139="u",VLOOKUP(F139,'Appendix 3 Rules'!A$34:$O130,15))))</f>
        <v/>
      </c>
      <c r="H139" s="80" t="str">
        <f>IF(F139="","",IF(OR(F139="d",F139="e",F139="gc1",F139="gc2",F139="gc3",F139="gr1",F139="gr2",F139="gr3",F139="h1",F139="h2",F139="h3",F139="i1",F139="i2",F139="j1",F139="j2",F139="k",F139="l1",F139="l2",F139="m1",F139="m2",F139="m3",F139="n",F139="o",F139="p",F139="q",F139="r",F139="s",F139="t",F139="u",F139="f"),MIN(G139,VLOOKUP(F139,'Appx 3 (Mass) Rules'!$A$1:$D$150,4,0)),MIN(G139,VLOOKUP(F139,'Appx 3 (Mass) Rules'!$A$1:$D$150,4,0),SUMPRODUCT(IF(I139="",0,INDEX('Appendix 3 Rules'!$B$2:$B$18,MATCH(F139,'Appendix 3 Rules'!$A$2:$A$17))))+(IF(K139="",0,INDEX('Appendix 3 Rules'!$C$2:$C$18,MATCH(F139,'Appendix 3 Rules'!$A$2:$A$17))))+(IF(M139="",0,INDEX('Appendix 3 Rules'!$D$2:$D$18,MATCH(F139,'Appendix 3 Rules'!$A$2:$A$17))))+(IF(O139="",0,INDEX('Appendix 3 Rules'!$E$2:$E$18,MATCH(F139,'Appendix 3 Rules'!$A$2:$A$17))))+(IF(Q139="",0,INDEX('Appendix 3 Rules'!$F$2:$F$18,MATCH(F139,'Appendix 3 Rules'!$A$2:$A$17))))+(IF(S139="",0,INDEX('Appendix 3 Rules'!$G$2:$G$18,MATCH(F139,'Appendix 3 Rules'!$A$2:$A$17))))+(IF(U139="",0,INDEX('Appendix 3 Rules'!$H$2:$H$18,MATCH(F139,'Appendix 3 Rules'!$A$2:$A$17))))+(IF(W139="",0,INDEX('Appendix 3 Rules'!$I$2:$I$18,MATCH(F139,'Appendix 3 Rules'!$A$2:$A$17))))+(IF(Y139="",0,INDEX('Appendix 3 Rules'!$J$2:$J$18,MATCH(F139,'Appendix 3 Rules'!$A$2:$A$17))))+(IF(AA139="",0,INDEX('Appendix 3 Rules'!$K$2:$K$18,MATCH(F139,'Appendix 3 Rules'!$A$2:$A$17))))+(IF(AC139="",0,INDEX('Appendix 3 Rules'!$L$2:$L$18,MATCH(F139,'Appendix 3 Rules'!$A$2:$A$17))))+(IF(AE139="",0,INDEX('Appendix 3 Rules'!$M$2:$M$18,MATCH(F139,'Appendix 3 Rules'!$A$2:$A$17))))+(IF(AG139="",0,INDEX('Appendix 3 Rules'!$N$2:$N$18,MATCH(F139,'Appendix 3 Rules'!$A$2:$A$17))))+(IF(F139="gc1",VLOOKUP(F139,'Appendix 3 Rules'!A$34:$O130,15)))+(IF(F139="gc2",VLOOKUP(F139,'Appendix 3 Rules'!A$34:$O130,15)))+(IF(F139="gc3",VLOOKUP(F139,'Appendix 3 Rules'!A$34:$O130,15)))+(IF(F139="gr1",VLOOKUP(F139,'Appendix 3 Rules'!A$34:$O130,15)))+(IF(F139="gr2",VLOOKUP(F139,'Appendix 3 Rules'!A$34:$O130,15)))+(IF(F139="gr3",VLOOKUP(F139,'Appendix 3 Rules'!A$34:$O130,15)))+(IF(F139="h1",VLOOKUP(F139,'Appendix 3 Rules'!A$34:$O130,15)))+(IF(F139="h2",VLOOKUP(F139,'Appendix 3 Rules'!A$34:$O130,15)))+(IF(F139="h3",VLOOKUP(F139,'Appendix 3 Rules'!A$34:$O130,15)))+(IF(F139="i1",VLOOKUP(F139,'Appendix 3 Rules'!A$34:$O130,15)))+(IF(F139="i2",VLOOKUP(F139,'Appendix 3 Rules'!A$34:$O130,15)))+(IF(F139="j1",VLOOKUP(F139,'Appendix 3 Rules'!A$34:$O130,15)))+(IF(F139="j2",VLOOKUP(F139,'Appendix 3 Rules'!A$34:$O130,15)))+(IF(F139="k",VLOOKUP(F139,'Appendix 3 Rules'!A$34:$O130,15)))+(IF(F139="l1",VLOOKUP(F139,'Appendix 3 Rules'!A$34:$O130,15)))+(IF(F139="l2",VLOOKUP(F139,'Appendix 3 Rules'!A$34:$O130,15)))+(IF(F139="m1",VLOOKUP(F139,'Appendix 3 Rules'!A$34:$O130,15)))+(IF(F139="m2",VLOOKUP(F139,'Appendix 3 Rules'!A$34:$O130,15)))+(IF(F139="m3",VLOOKUP(F139,'Appendix 3 Rules'!A$34:$O130,15)))+(IF(F139="n",VLOOKUP(F139,'Appendix 3 Rules'!A$34:$O130,15)))+(IF(F139="o",VLOOKUP(F139,'Appendix 3 Rules'!A$34:$O130,15)))+(IF(F139="p",VLOOKUP(F139,'Appendix 3 Rules'!A$34:$O130,15)))+(IF(F139="q",VLOOKUP(F139,'Appendix 3 Rules'!A$34:$O130,15)))+(IF(F139="r",VLOOKUP(F139,'Appendix 3 Rules'!A$34:$O130,15)))+(IF(F139="s",VLOOKUP(F139,'Appendix 3 Rules'!A$34:$O130,15)))+(IF(F139="t",VLOOKUP(F139,'Appendix 3 Rules'!A$34:$O130,15)))+(IF(F139="u",VLOOKUP(F139,'Appendix 3 Rules'!A$34:$O130,15))))))</f>
        <v/>
      </c>
      <c r="I139" s="12"/>
      <c r="J139" s="13"/>
      <c r="K139" s="12"/>
      <c r="L139" s="13"/>
      <c r="M139" s="12"/>
      <c r="N139" s="13"/>
      <c r="O139" s="12"/>
      <c r="P139" s="13"/>
      <c r="Q139" s="12"/>
      <c r="R139" s="13"/>
      <c r="S139" s="12"/>
      <c r="T139" s="13"/>
      <c r="U139" s="12"/>
      <c r="V139" s="13"/>
      <c r="W139" s="12"/>
      <c r="X139" s="13"/>
      <c r="Y139" s="12"/>
      <c r="Z139" s="13"/>
      <c r="AA139" s="12"/>
      <c r="AB139" s="13"/>
      <c r="AC139" s="8"/>
      <c r="AD139" s="13"/>
      <c r="AE139" s="8"/>
      <c r="AF139" s="13"/>
      <c r="AG139" s="8"/>
      <c r="AH139" s="13"/>
      <c r="AI139" s="60"/>
      <c r="AK139" s="13" t="str">
        <f>IF(AND(F139&lt;&gt;"f",M139&lt;&gt;""),VLOOKUP(F139,'Appendix 3 Rules'!$A$1:$O$34,4,FALSE),"")</f>
        <v/>
      </c>
      <c r="AL139" s="13" t="str">
        <f>IF(Q139="","",VLOOKUP(F139,'Appendix 3 Rules'!$A$1:$N$34,6,FALSE))</f>
        <v/>
      </c>
      <c r="AM139" s="13" t="str">
        <f>IF(AND(F139="f",U139&lt;&gt;""),VLOOKUP(F139,'Appendix 3 Rules'!$A$1:$N$34,8,FALSE),"")</f>
        <v/>
      </c>
    </row>
    <row r="140" spans="1:39" ht="18" customHeight="1" x14ac:dyDescent="0.2">
      <c r="B140" s="78"/>
      <c r="C140" s="9"/>
      <c r="D140" s="10"/>
      <c r="E140" s="9"/>
      <c r="F140" s="8"/>
      <c r="G140" s="20" t="str">
        <f>IF(F140="","",SUMPRODUCT(IF(I140="",0,INDEX('Appendix 3 Rules'!$B$2:$B$18,MATCH(F140,'Appendix 3 Rules'!$A$2:$A$17))))+(IF(K140="",0,INDEX('Appendix 3 Rules'!$C$2:$C$18,MATCH(F140,'Appendix 3 Rules'!$A$2:$A$17))))+(IF(M140="",0,INDEX('Appendix 3 Rules'!$D$2:$D$18,MATCH(F140,'Appendix 3 Rules'!$A$2:$A$17))))+(IF(O140="",0,INDEX('Appendix 3 Rules'!$E$2:$E$18,MATCH(F140,'Appendix 3 Rules'!$A$2:$A$17))))+(IF(Q140="",0,INDEX('Appendix 3 Rules'!$F$2:$F$18,MATCH(F140,'Appendix 3 Rules'!$A$2:$A$17))))+(IF(S140="",0,INDEX('Appendix 3 Rules'!$G$2:$G$18,MATCH(F140,'Appendix 3 Rules'!$A$2:$A$17))))+(IF(U140="",0,INDEX('Appendix 3 Rules'!$H$2:$H$18,MATCH(F140,'Appendix 3 Rules'!$A$2:$A$17))))+(IF(W140="",0,INDEX('Appendix 3 Rules'!$I$2:$I$18,MATCH(F140,'Appendix 3 Rules'!$A$2:$A$17))))+(IF(Y140="",0,INDEX('Appendix 3 Rules'!$J$2:$J$18,MATCH(F140,'Appendix 3 Rules'!$A$2:$A$17))))+(IF(AA140="",0,INDEX('Appendix 3 Rules'!$K$2:$K$18,MATCH(F140,'Appendix 3 Rules'!$A$2:$A$17))))+(IF(AC140="",0,INDEX('Appendix 3 Rules'!$L$2:$L$18,MATCH(F140,'Appendix 3 Rules'!$A$2:$A$17))))+(IF(AE140="",0,INDEX('Appendix 3 Rules'!$M$2:$M$18,MATCH(F140,'Appendix 3 Rules'!$A$2:$A$17))))+(IF(AG140="",0,INDEX('Appendix 3 Rules'!$N$2:$N$18,MATCH(F140,'Appendix 3 Rules'!$A$2:$A$17))))+(IF(F140="gc1",VLOOKUP(F140,'Appendix 3 Rules'!A$34:$O131,15)))+(IF(F140="gc2",VLOOKUP(F140,'Appendix 3 Rules'!A$34:$O131,15)))+(IF(F140="gc3",VLOOKUP(F140,'Appendix 3 Rules'!A$34:$O131,15)))+(IF(F140="gr1",VLOOKUP(F140,'Appendix 3 Rules'!A$34:$O131,15)))+(IF(F140="gr2",VLOOKUP(F140,'Appendix 3 Rules'!A$34:$O131,15)))+(IF(F140="gr3",VLOOKUP(F140,'Appendix 3 Rules'!A$34:$O131,15)))+(IF(F140="h1",VLOOKUP(F140,'Appendix 3 Rules'!A$34:$O131,15)))+(IF(F140="h2",VLOOKUP(F140,'Appendix 3 Rules'!A$34:$O131,15)))+(IF(F140="h3",VLOOKUP(F140,'Appendix 3 Rules'!A$34:$O131,15)))+(IF(F140="i1",VLOOKUP(F140,'Appendix 3 Rules'!A$34:$O131,15)))+(IF(F140="i2",VLOOKUP(F140,'Appendix 3 Rules'!A$34:$O131,15)))+(IF(F140="j1",VLOOKUP(F140,'Appendix 3 Rules'!A$34:$O131,15)))+(IF(F140="j2",VLOOKUP(F140,'Appendix 3 Rules'!A$34:$O131,15)))+(IF(F140="k",VLOOKUP(F140,'Appendix 3 Rules'!A$34:$O131,15)))+(IF(F140="l1",VLOOKUP(F140,'Appendix 3 Rules'!A$34:$O131,15)))+(IF(F140="l2",VLOOKUP(F140,'Appendix 3 Rules'!A$34:$O131,15)))+(IF(F140="m1",VLOOKUP(F140,'Appendix 3 Rules'!A$34:$O131,15)))+(IF(F140="m2",VLOOKUP(F140,'Appendix 3 Rules'!A$34:$O131,15)))+(IF(F140="m3",VLOOKUP(F140,'Appendix 3 Rules'!A$34:$O131,15)))+(IF(F140="n",VLOOKUP(F140,'Appendix 3 Rules'!A$34:$O131,15)))+(IF(F140="o",VLOOKUP(F140,'Appendix 3 Rules'!A$34:$O131,15)))+(IF(F140="p",VLOOKUP(F140,'Appendix 3 Rules'!A$34:$O131,15)))+(IF(F140="q",VLOOKUP(F140,'Appendix 3 Rules'!A$34:$O131,15)))+(IF(F140="r",VLOOKUP(F140,'Appendix 3 Rules'!A$34:$O131,15)))+(IF(F140="s",VLOOKUP(F140,'Appendix 3 Rules'!A$34:$O131,15)))+(IF(F140="t",VLOOKUP(F140,'Appendix 3 Rules'!A$34:$O131,15)))+(IF(F140="u",VLOOKUP(F140,'Appendix 3 Rules'!A$34:$O131,15))))</f>
        <v/>
      </c>
      <c r="H140" s="80" t="str">
        <f>IF(F140="","",IF(OR(F140="d",F140="e",F140="gc1",F140="gc2",F140="gc3",F140="gr1",F140="gr2",F140="gr3",F140="h1",F140="h2",F140="h3",F140="i1",F140="i2",F140="j1",F140="j2",F140="k",F140="l1",F140="l2",F140="m1",F140="m2",F140="m3",F140="n",F140="o",F140="p",F140="q",F140="r",F140="s",F140="t",F140="u",F140="f"),MIN(G140,VLOOKUP(F140,'Appx 3 (Mass) Rules'!$A$1:$D$150,4,0)),MIN(G140,VLOOKUP(F140,'Appx 3 (Mass) Rules'!$A$1:$D$150,4,0),SUMPRODUCT(IF(I140="",0,INDEX('Appendix 3 Rules'!$B$2:$B$18,MATCH(F140,'Appendix 3 Rules'!$A$2:$A$17))))+(IF(K140="",0,INDEX('Appendix 3 Rules'!$C$2:$C$18,MATCH(F140,'Appendix 3 Rules'!$A$2:$A$17))))+(IF(M140="",0,INDEX('Appendix 3 Rules'!$D$2:$D$18,MATCH(F140,'Appendix 3 Rules'!$A$2:$A$17))))+(IF(O140="",0,INDEX('Appendix 3 Rules'!$E$2:$E$18,MATCH(F140,'Appendix 3 Rules'!$A$2:$A$17))))+(IF(Q140="",0,INDEX('Appendix 3 Rules'!$F$2:$F$18,MATCH(F140,'Appendix 3 Rules'!$A$2:$A$17))))+(IF(S140="",0,INDEX('Appendix 3 Rules'!$G$2:$G$18,MATCH(F140,'Appendix 3 Rules'!$A$2:$A$17))))+(IF(U140="",0,INDEX('Appendix 3 Rules'!$H$2:$H$18,MATCH(F140,'Appendix 3 Rules'!$A$2:$A$17))))+(IF(W140="",0,INDEX('Appendix 3 Rules'!$I$2:$I$18,MATCH(F140,'Appendix 3 Rules'!$A$2:$A$17))))+(IF(Y140="",0,INDEX('Appendix 3 Rules'!$J$2:$J$18,MATCH(F140,'Appendix 3 Rules'!$A$2:$A$17))))+(IF(AA140="",0,INDEX('Appendix 3 Rules'!$K$2:$K$18,MATCH(F140,'Appendix 3 Rules'!$A$2:$A$17))))+(IF(AC140="",0,INDEX('Appendix 3 Rules'!$L$2:$L$18,MATCH(F140,'Appendix 3 Rules'!$A$2:$A$17))))+(IF(AE140="",0,INDEX('Appendix 3 Rules'!$M$2:$M$18,MATCH(F140,'Appendix 3 Rules'!$A$2:$A$17))))+(IF(AG140="",0,INDEX('Appendix 3 Rules'!$N$2:$N$18,MATCH(F140,'Appendix 3 Rules'!$A$2:$A$17))))+(IF(F140="gc1",VLOOKUP(F140,'Appendix 3 Rules'!A$34:$O131,15)))+(IF(F140="gc2",VLOOKUP(F140,'Appendix 3 Rules'!A$34:$O131,15)))+(IF(F140="gc3",VLOOKUP(F140,'Appendix 3 Rules'!A$34:$O131,15)))+(IF(F140="gr1",VLOOKUP(F140,'Appendix 3 Rules'!A$34:$O131,15)))+(IF(F140="gr2",VLOOKUP(F140,'Appendix 3 Rules'!A$34:$O131,15)))+(IF(F140="gr3",VLOOKUP(F140,'Appendix 3 Rules'!A$34:$O131,15)))+(IF(F140="h1",VLOOKUP(F140,'Appendix 3 Rules'!A$34:$O131,15)))+(IF(F140="h2",VLOOKUP(F140,'Appendix 3 Rules'!A$34:$O131,15)))+(IF(F140="h3",VLOOKUP(F140,'Appendix 3 Rules'!A$34:$O131,15)))+(IF(F140="i1",VLOOKUP(F140,'Appendix 3 Rules'!A$34:$O131,15)))+(IF(F140="i2",VLOOKUP(F140,'Appendix 3 Rules'!A$34:$O131,15)))+(IF(F140="j1",VLOOKUP(F140,'Appendix 3 Rules'!A$34:$O131,15)))+(IF(F140="j2",VLOOKUP(F140,'Appendix 3 Rules'!A$34:$O131,15)))+(IF(F140="k",VLOOKUP(F140,'Appendix 3 Rules'!A$34:$O131,15)))+(IF(F140="l1",VLOOKUP(F140,'Appendix 3 Rules'!A$34:$O131,15)))+(IF(F140="l2",VLOOKUP(F140,'Appendix 3 Rules'!A$34:$O131,15)))+(IF(F140="m1",VLOOKUP(F140,'Appendix 3 Rules'!A$34:$O131,15)))+(IF(F140="m2",VLOOKUP(F140,'Appendix 3 Rules'!A$34:$O131,15)))+(IF(F140="m3",VLOOKUP(F140,'Appendix 3 Rules'!A$34:$O131,15)))+(IF(F140="n",VLOOKUP(F140,'Appendix 3 Rules'!A$34:$O131,15)))+(IF(F140="o",VLOOKUP(F140,'Appendix 3 Rules'!A$34:$O131,15)))+(IF(F140="p",VLOOKUP(F140,'Appendix 3 Rules'!A$34:$O131,15)))+(IF(F140="q",VLOOKUP(F140,'Appendix 3 Rules'!A$34:$O131,15)))+(IF(F140="r",VLOOKUP(F140,'Appendix 3 Rules'!A$34:$O131,15)))+(IF(F140="s",VLOOKUP(F140,'Appendix 3 Rules'!A$34:$O131,15)))+(IF(F140="t",VLOOKUP(F140,'Appendix 3 Rules'!A$34:$O131,15)))+(IF(F140="u",VLOOKUP(F140,'Appendix 3 Rules'!A$34:$O131,15))))))</f>
        <v/>
      </c>
      <c r="I140" s="11"/>
      <c r="J140" s="14"/>
      <c r="K140" s="11"/>
      <c r="L140" s="14"/>
      <c r="M140" s="11"/>
      <c r="N140" s="14"/>
      <c r="O140" s="11"/>
      <c r="P140" s="14"/>
      <c r="Q140" s="11"/>
      <c r="R140" s="14"/>
      <c r="S140" s="76"/>
      <c r="T140" s="14"/>
      <c r="U140" s="11"/>
      <c r="V140" s="14"/>
      <c r="W140" s="11"/>
      <c r="X140" s="14"/>
      <c r="Y140" s="77"/>
      <c r="Z140" s="14"/>
      <c r="AA140" s="77"/>
      <c r="AB140" s="14"/>
      <c r="AC140" s="8"/>
      <c r="AD140" s="13"/>
      <c r="AE140" s="8"/>
      <c r="AF140" s="13"/>
      <c r="AG140" s="8"/>
      <c r="AH140" s="13"/>
      <c r="AI140" s="60"/>
      <c r="AK140" s="13" t="str">
        <f>IF(AND(F140&lt;&gt;"f",M140&lt;&gt;""),VLOOKUP(F140,'Appendix 3 Rules'!$A$1:$O$34,4,FALSE),"")</f>
        <v/>
      </c>
      <c r="AL140" s="13" t="str">
        <f>IF(Q140="","",VLOOKUP(F140,'Appendix 3 Rules'!$A$1:$N$34,6,FALSE))</f>
        <v/>
      </c>
      <c r="AM140" s="13" t="str">
        <f>IF(AND(F140="f",U140&lt;&gt;""),VLOOKUP(F140,'Appendix 3 Rules'!$A$1:$N$34,8,FALSE),"")</f>
        <v/>
      </c>
    </row>
    <row r="141" spans="1:39" ht="18" customHeight="1" x14ac:dyDescent="0.2">
      <c r="B141" s="78"/>
      <c r="C141" s="9"/>
      <c r="D141" s="10"/>
      <c r="E141" s="9"/>
      <c r="F141" s="8"/>
      <c r="G141" s="20" t="str">
        <f>IF(F141="","",SUMPRODUCT(IF(I141="",0,INDEX('Appendix 3 Rules'!$B$2:$B$18,MATCH(F141,'Appendix 3 Rules'!$A$2:$A$17))))+(IF(K141="",0,INDEX('Appendix 3 Rules'!$C$2:$C$18,MATCH(F141,'Appendix 3 Rules'!$A$2:$A$17))))+(IF(M141="",0,INDEX('Appendix 3 Rules'!$D$2:$D$18,MATCH(F141,'Appendix 3 Rules'!$A$2:$A$17))))+(IF(O141="",0,INDEX('Appendix 3 Rules'!$E$2:$E$18,MATCH(F141,'Appendix 3 Rules'!$A$2:$A$17))))+(IF(Q141="",0,INDEX('Appendix 3 Rules'!$F$2:$F$18,MATCH(F141,'Appendix 3 Rules'!$A$2:$A$17))))+(IF(S141="",0,INDEX('Appendix 3 Rules'!$G$2:$G$18,MATCH(F141,'Appendix 3 Rules'!$A$2:$A$17))))+(IF(U141="",0,INDEX('Appendix 3 Rules'!$H$2:$H$18,MATCH(F141,'Appendix 3 Rules'!$A$2:$A$17))))+(IF(W141="",0,INDEX('Appendix 3 Rules'!$I$2:$I$18,MATCH(F141,'Appendix 3 Rules'!$A$2:$A$17))))+(IF(Y141="",0,INDEX('Appendix 3 Rules'!$J$2:$J$18,MATCH(F141,'Appendix 3 Rules'!$A$2:$A$17))))+(IF(AA141="",0,INDEX('Appendix 3 Rules'!$K$2:$K$18,MATCH(F141,'Appendix 3 Rules'!$A$2:$A$17))))+(IF(AC141="",0,INDEX('Appendix 3 Rules'!$L$2:$L$18,MATCH(F141,'Appendix 3 Rules'!$A$2:$A$17))))+(IF(AE141="",0,INDEX('Appendix 3 Rules'!$M$2:$M$18,MATCH(F141,'Appendix 3 Rules'!$A$2:$A$17))))+(IF(AG141="",0,INDEX('Appendix 3 Rules'!$N$2:$N$18,MATCH(F141,'Appendix 3 Rules'!$A$2:$A$17))))+(IF(F141="gc1",VLOOKUP(F141,'Appendix 3 Rules'!A$34:$O132,15)))+(IF(F141="gc2",VLOOKUP(F141,'Appendix 3 Rules'!A$34:$O132,15)))+(IF(F141="gc3",VLOOKUP(F141,'Appendix 3 Rules'!A$34:$O132,15)))+(IF(F141="gr1",VLOOKUP(F141,'Appendix 3 Rules'!A$34:$O132,15)))+(IF(F141="gr2",VLOOKUP(F141,'Appendix 3 Rules'!A$34:$O132,15)))+(IF(F141="gr3",VLOOKUP(F141,'Appendix 3 Rules'!A$34:$O132,15)))+(IF(F141="h1",VLOOKUP(F141,'Appendix 3 Rules'!A$34:$O132,15)))+(IF(F141="h2",VLOOKUP(F141,'Appendix 3 Rules'!A$34:$O132,15)))+(IF(F141="h3",VLOOKUP(F141,'Appendix 3 Rules'!A$34:$O132,15)))+(IF(F141="i1",VLOOKUP(F141,'Appendix 3 Rules'!A$34:$O132,15)))+(IF(F141="i2",VLOOKUP(F141,'Appendix 3 Rules'!A$34:$O132,15)))+(IF(F141="j1",VLOOKUP(F141,'Appendix 3 Rules'!A$34:$O132,15)))+(IF(F141="j2",VLOOKUP(F141,'Appendix 3 Rules'!A$34:$O132,15)))+(IF(F141="k",VLOOKUP(F141,'Appendix 3 Rules'!A$34:$O132,15)))+(IF(F141="l1",VLOOKUP(F141,'Appendix 3 Rules'!A$34:$O132,15)))+(IF(F141="l2",VLOOKUP(F141,'Appendix 3 Rules'!A$34:$O132,15)))+(IF(F141="m1",VLOOKUP(F141,'Appendix 3 Rules'!A$34:$O132,15)))+(IF(F141="m2",VLOOKUP(F141,'Appendix 3 Rules'!A$34:$O132,15)))+(IF(F141="m3",VLOOKUP(F141,'Appendix 3 Rules'!A$34:$O132,15)))+(IF(F141="n",VLOOKUP(F141,'Appendix 3 Rules'!A$34:$O132,15)))+(IF(F141="o",VLOOKUP(F141,'Appendix 3 Rules'!A$34:$O132,15)))+(IF(F141="p",VLOOKUP(F141,'Appendix 3 Rules'!A$34:$O132,15)))+(IF(F141="q",VLOOKUP(F141,'Appendix 3 Rules'!A$34:$O132,15)))+(IF(F141="r",VLOOKUP(F141,'Appendix 3 Rules'!A$34:$O132,15)))+(IF(F141="s",VLOOKUP(F141,'Appendix 3 Rules'!A$34:$O132,15)))+(IF(F141="t",VLOOKUP(F141,'Appendix 3 Rules'!A$34:$O132,15)))+(IF(F141="u",VLOOKUP(F141,'Appendix 3 Rules'!A$34:$O132,15))))</f>
        <v/>
      </c>
      <c r="H141" s="80" t="str">
        <f>IF(F141="","",IF(OR(F141="d",F141="e",F141="gc1",F141="gc2",F141="gc3",F141="gr1",F141="gr2",F141="gr3",F141="h1",F141="h2",F141="h3",F141="i1",F141="i2",F141="j1",F141="j2",F141="k",F141="l1",F141="l2",F141="m1",F141="m2",F141="m3",F141="n",F141="o",F141="p",F141="q",F141="r",F141="s",F141="t",F141="u",F141="f"),MIN(G141,VLOOKUP(F141,'Appx 3 (Mass) Rules'!$A$1:$D$150,4,0)),MIN(G141,VLOOKUP(F141,'Appx 3 (Mass) Rules'!$A$1:$D$150,4,0),SUMPRODUCT(IF(I141="",0,INDEX('Appendix 3 Rules'!$B$2:$B$18,MATCH(F141,'Appendix 3 Rules'!$A$2:$A$17))))+(IF(K141="",0,INDEX('Appendix 3 Rules'!$C$2:$C$18,MATCH(F141,'Appendix 3 Rules'!$A$2:$A$17))))+(IF(M141="",0,INDEX('Appendix 3 Rules'!$D$2:$D$18,MATCH(F141,'Appendix 3 Rules'!$A$2:$A$17))))+(IF(O141="",0,INDEX('Appendix 3 Rules'!$E$2:$E$18,MATCH(F141,'Appendix 3 Rules'!$A$2:$A$17))))+(IF(Q141="",0,INDEX('Appendix 3 Rules'!$F$2:$F$18,MATCH(F141,'Appendix 3 Rules'!$A$2:$A$17))))+(IF(S141="",0,INDEX('Appendix 3 Rules'!$G$2:$G$18,MATCH(F141,'Appendix 3 Rules'!$A$2:$A$17))))+(IF(U141="",0,INDEX('Appendix 3 Rules'!$H$2:$H$18,MATCH(F141,'Appendix 3 Rules'!$A$2:$A$17))))+(IF(W141="",0,INDEX('Appendix 3 Rules'!$I$2:$I$18,MATCH(F141,'Appendix 3 Rules'!$A$2:$A$17))))+(IF(Y141="",0,INDEX('Appendix 3 Rules'!$J$2:$J$18,MATCH(F141,'Appendix 3 Rules'!$A$2:$A$17))))+(IF(AA141="",0,INDEX('Appendix 3 Rules'!$K$2:$K$18,MATCH(F141,'Appendix 3 Rules'!$A$2:$A$17))))+(IF(AC141="",0,INDEX('Appendix 3 Rules'!$L$2:$L$18,MATCH(F141,'Appendix 3 Rules'!$A$2:$A$17))))+(IF(AE141="",0,INDEX('Appendix 3 Rules'!$M$2:$M$18,MATCH(F141,'Appendix 3 Rules'!$A$2:$A$17))))+(IF(AG141="",0,INDEX('Appendix 3 Rules'!$N$2:$N$18,MATCH(F141,'Appendix 3 Rules'!$A$2:$A$17))))+(IF(F141="gc1",VLOOKUP(F141,'Appendix 3 Rules'!A$34:$O132,15)))+(IF(F141="gc2",VLOOKUP(F141,'Appendix 3 Rules'!A$34:$O132,15)))+(IF(F141="gc3",VLOOKUP(F141,'Appendix 3 Rules'!A$34:$O132,15)))+(IF(F141="gr1",VLOOKUP(F141,'Appendix 3 Rules'!A$34:$O132,15)))+(IF(F141="gr2",VLOOKUP(F141,'Appendix 3 Rules'!A$34:$O132,15)))+(IF(F141="gr3",VLOOKUP(F141,'Appendix 3 Rules'!A$34:$O132,15)))+(IF(F141="h1",VLOOKUP(F141,'Appendix 3 Rules'!A$34:$O132,15)))+(IF(F141="h2",VLOOKUP(F141,'Appendix 3 Rules'!A$34:$O132,15)))+(IF(F141="h3",VLOOKUP(F141,'Appendix 3 Rules'!A$34:$O132,15)))+(IF(F141="i1",VLOOKUP(F141,'Appendix 3 Rules'!A$34:$O132,15)))+(IF(F141="i2",VLOOKUP(F141,'Appendix 3 Rules'!A$34:$O132,15)))+(IF(F141="j1",VLOOKUP(F141,'Appendix 3 Rules'!A$34:$O132,15)))+(IF(F141="j2",VLOOKUP(F141,'Appendix 3 Rules'!A$34:$O132,15)))+(IF(F141="k",VLOOKUP(F141,'Appendix 3 Rules'!A$34:$O132,15)))+(IF(F141="l1",VLOOKUP(F141,'Appendix 3 Rules'!A$34:$O132,15)))+(IF(F141="l2",VLOOKUP(F141,'Appendix 3 Rules'!A$34:$O132,15)))+(IF(F141="m1",VLOOKUP(F141,'Appendix 3 Rules'!A$34:$O132,15)))+(IF(F141="m2",VLOOKUP(F141,'Appendix 3 Rules'!A$34:$O132,15)))+(IF(F141="m3",VLOOKUP(F141,'Appendix 3 Rules'!A$34:$O132,15)))+(IF(F141="n",VLOOKUP(F141,'Appendix 3 Rules'!A$34:$O132,15)))+(IF(F141="o",VLOOKUP(F141,'Appendix 3 Rules'!A$34:$O132,15)))+(IF(F141="p",VLOOKUP(F141,'Appendix 3 Rules'!A$34:$O132,15)))+(IF(F141="q",VLOOKUP(F141,'Appendix 3 Rules'!A$34:$O132,15)))+(IF(F141="r",VLOOKUP(F141,'Appendix 3 Rules'!A$34:$O132,15)))+(IF(F141="s",VLOOKUP(F141,'Appendix 3 Rules'!A$34:$O132,15)))+(IF(F141="t",VLOOKUP(F141,'Appendix 3 Rules'!A$34:$O132,15)))+(IF(F141="u",VLOOKUP(F141,'Appendix 3 Rules'!A$34:$O132,15))))))</f>
        <v/>
      </c>
      <c r="I141" s="12"/>
      <c r="J141" s="13"/>
      <c r="K141" s="12"/>
      <c r="L141" s="13"/>
      <c r="M141" s="12"/>
      <c r="N141" s="13"/>
      <c r="O141" s="12"/>
      <c r="P141" s="13"/>
      <c r="Q141" s="12"/>
      <c r="R141" s="13"/>
      <c r="S141" s="12"/>
      <c r="T141" s="13"/>
      <c r="U141" s="12"/>
      <c r="V141" s="13"/>
      <c r="W141" s="12"/>
      <c r="X141" s="13"/>
      <c r="Y141" s="12"/>
      <c r="Z141" s="13"/>
      <c r="AA141" s="12"/>
      <c r="AB141" s="13"/>
      <c r="AC141" s="8"/>
      <c r="AD141" s="13"/>
      <c r="AE141" s="8"/>
      <c r="AF141" s="13"/>
      <c r="AG141" s="8"/>
      <c r="AH141" s="13"/>
      <c r="AI141" s="60"/>
      <c r="AK141" s="13" t="str">
        <f>IF(AND(F141&lt;&gt;"f",M141&lt;&gt;""),VLOOKUP(F141,'Appendix 3 Rules'!$A$1:$O$34,4,FALSE),"")</f>
        <v/>
      </c>
      <c r="AL141" s="13" t="str">
        <f>IF(Q141="","",VLOOKUP(F141,'Appendix 3 Rules'!$A$1:$N$34,6,FALSE))</f>
        <v/>
      </c>
      <c r="AM141" s="13" t="str">
        <f>IF(AND(F141="f",U141&lt;&gt;""),VLOOKUP(F141,'Appendix 3 Rules'!$A$1:$N$34,8,FALSE),"")</f>
        <v/>
      </c>
    </row>
    <row r="142" spans="1:39" ht="18" customHeight="1" x14ac:dyDescent="0.2">
      <c r="B142" s="78"/>
      <c r="C142" s="9"/>
      <c r="D142" s="10"/>
      <c r="E142" s="9"/>
      <c r="F142" s="8"/>
      <c r="G142" s="20" t="str">
        <f>IF(F142="","",SUMPRODUCT(IF(I142="",0,INDEX('Appendix 3 Rules'!$B$2:$B$18,MATCH(F142,'Appendix 3 Rules'!$A$2:$A$17))))+(IF(K142="",0,INDEX('Appendix 3 Rules'!$C$2:$C$18,MATCH(F142,'Appendix 3 Rules'!$A$2:$A$17))))+(IF(M142="",0,INDEX('Appendix 3 Rules'!$D$2:$D$18,MATCH(F142,'Appendix 3 Rules'!$A$2:$A$17))))+(IF(O142="",0,INDEX('Appendix 3 Rules'!$E$2:$E$18,MATCH(F142,'Appendix 3 Rules'!$A$2:$A$17))))+(IF(Q142="",0,INDEX('Appendix 3 Rules'!$F$2:$F$18,MATCH(F142,'Appendix 3 Rules'!$A$2:$A$17))))+(IF(S142="",0,INDEX('Appendix 3 Rules'!$G$2:$G$18,MATCH(F142,'Appendix 3 Rules'!$A$2:$A$17))))+(IF(U142="",0,INDEX('Appendix 3 Rules'!$H$2:$H$18,MATCH(F142,'Appendix 3 Rules'!$A$2:$A$17))))+(IF(W142="",0,INDEX('Appendix 3 Rules'!$I$2:$I$18,MATCH(F142,'Appendix 3 Rules'!$A$2:$A$17))))+(IF(Y142="",0,INDEX('Appendix 3 Rules'!$J$2:$J$18,MATCH(F142,'Appendix 3 Rules'!$A$2:$A$17))))+(IF(AA142="",0,INDEX('Appendix 3 Rules'!$K$2:$K$18,MATCH(F142,'Appendix 3 Rules'!$A$2:$A$17))))+(IF(AC142="",0,INDEX('Appendix 3 Rules'!$L$2:$L$18,MATCH(F142,'Appendix 3 Rules'!$A$2:$A$17))))+(IF(AE142="",0,INDEX('Appendix 3 Rules'!$M$2:$M$18,MATCH(F142,'Appendix 3 Rules'!$A$2:$A$17))))+(IF(AG142="",0,INDEX('Appendix 3 Rules'!$N$2:$N$18,MATCH(F142,'Appendix 3 Rules'!$A$2:$A$17))))+(IF(F142="gc1",VLOOKUP(F142,'Appendix 3 Rules'!A$34:$O133,15)))+(IF(F142="gc2",VLOOKUP(F142,'Appendix 3 Rules'!A$34:$O133,15)))+(IF(F142="gc3",VLOOKUP(F142,'Appendix 3 Rules'!A$34:$O133,15)))+(IF(F142="gr1",VLOOKUP(F142,'Appendix 3 Rules'!A$34:$O133,15)))+(IF(F142="gr2",VLOOKUP(F142,'Appendix 3 Rules'!A$34:$O133,15)))+(IF(F142="gr3",VLOOKUP(F142,'Appendix 3 Rules'!A$34:$O133,15)))+(IF(F142="h1",VLOOKUP(F142,'Appendix 3 Rules'!A$34:$O133,15)))+(IF(F142="h2",VLOOKUP(F142,'Appendix 3 Rules'!A$34:$O133,15)))+(IF(F142="h3",VLOOKUP(F142,'Appendix 3 Rules'!A$34:$O133,15)))+(IF(F142="i1",VLOOKUP(F142,'Appendix 3 Rules'!A$34:$O133,15)))+(IF(F142="i2",VLOOKUP(F142,'Appendix 3 Rules'!A$34:$O133,15)))+(IF(F142="j1",VLOOKUP(F142,'Appendix 3 Rules'!A$34:$O133,15)))+(IF(F142="j2",VLOOKUP(F142,'Appendix 3 Rules'!A$34:$O133,15)))+(IF(F142="k",VLOOKUP(F142,'Appendix 3 Rules'!A$34:$O133,15)))+(IF(F142="l1",VLOOKUP(F142,'Appendix 3 Rules'!A$34:$O133,15)))+(IF(F142="l2",VLOOKUP(F142,'Appendix 3 Rules'!A$34:$O133,15)))+(IF(F142="m1",VLOOKUP(F142,'Appendix 3 Rules'!A$34:$O133,15)))+(IF(F142="m2",VLOOKUP(F142,'Appendix 3 Rules'!A$34:$O133,15)))+(IF(F142="m3",VLOOKUP(F142,'Appendix 3 Rules'!A$34:$O133,15)))+(IF(F142="n",VLOOKUP(F142,'Appendix 3 Rules'!A$34:$O133,15)))+(IF(F142="o",VLOOKUP(F142,'Appendix 3 Rules'!A$34:$O133,15)))+(IF(F142="p",VLOOKUP(F142,'Appendix 3 Rules'!A$34:$O133,15)))+(IF(F142="q",VLOOKUP(F142,'Appendix 3 Rules'!A$34:$O133,15)))+(IF(F142="r",VLOOKUP(F142,'Appendix 3 Rules'!A$34:$O133,15)))+(IF(F142="s",VLOOKUP(F142,'Appendix 3 Rules'!A$34:$O133,15)))+(IF(F142="t",VLOOKUP(F142,'Appendix 3 Rules'!A$34:$O133,15)))+(IF(F142="u",VLOOKUP(F142,'Appendix 3 Rules'!A$34:$O133,15))))</f>
        <v/>
      </c>
      <c r="H142" s="80" t="str">
        <f>IF(F142="","",IF(OR(F142="d",F142="e",F142="gc1",F142="gc2",F142="gc3",F142="gr1",F142="gr2",F142="gr3",F142="h1",F142="h2",F142="h3",F142="i1",F142="i2",F142="j1",F142="j2",F142="k",F142="l1",F142="l2",F142="m1",F142="m2",F142="m3",F142="n",F142="o",F142="p",F142="q",F142="r",F142="s",F142="t",F142="u",F142="f"),MIN(G142,VLOOKUP(F142,'Appx 3 (Mass) Rules'!$A$1:$D$150,4,0)),MIN(G142,VLOOKUP(F142,'Appx 3 (Mass) Rules'!$A$1:$D$150,4,0),SUMPRODUCT(IF(I142="",0,INDEX('Appendix 3 Rules'!$B$2:$B$18,MATCH(F142,'Appendix 3 Rules'!$A$2:$A$17))))+(IF(K142="",0,INDEX('Appendix 3 Rules'!$C$2:$C$18,MATCH(F142,'Appendix 3 Rules'!$A$2:$A$17))))+(IF(M142="",0,INDEX('Appendix 3 Rules'!$D$2:$D$18,MATCH(F142,'Appendix 3 Rules'!$A$2:$A$17))))+(IF(O142="",0,INDEX('Appendix 3 Rules'!$E$2:$E$18,MATCH(F142,'Appendix 3 Rules'!$A$2:$A$17))))+(IF(Q142="",0,INDEX('Appendix 3 Rules'!$F$2:$F$18,MATCH(F142,'Appendix 3 Rules'!$A$2:$A$17))))+(IF(S142="",0,INDEX('Appendix 3 Rules'!$G$2:$G$18,MATCH(F142,'Appendix 3 Rules'!$A$2:$A$17))))+(IF(U142="",0,INDEX('Appendix 3 Rules'!$H$2:$H$18,MATCH(F142,'Appendix 3 Rules'!$A$2:$A$17))))+(IF(W142="",0,INDEX('Appendix 3 Rules'!$I$2:$I$18,MATCH(F142,'Appendix 3 Rules'!$A$2:$A$17))))+(IF(Y142="",0,INDEX('Appendix 3 Rules'!$J$2:$J$18,MATCH(F142,'Appendix 3 Rules'!$A$2:$A$17))))+(IF(AA142="",0,INDEX('Appendix 3 Rules'!$K$2:$K$18,MATCH(F142,'Appendix 3 Rules'!$A$2:$A$17))))+(IF(AC142="",0,INDEX('Appendix 3 Rules'!$L$2:$L$18,MATCH(F142,'Appendix 3 Rules'!$A$2:$A$17))))+(IF(AE142="",0,INDEX('Appendix 3 Rules'!$M$2:$M$18,MATCH(F142,'Appendix 3 Rules'!$A$2:$A$17))))+(IF(AG142="",0,INDEX('Appendix 3 Rules'!$N$2:$N$18,MATCH(F142,'Appendix 3 Rules'!$A$2:$A$17))))+(IF(F142="gc1",VLOOKUP(F142,'Appendix 3 Rules'!A$34:$O133,15)))+(IF(F142="gc2",VLOOKUP(F142,'Appendix 3 Rules'!A$34:$O133,15)))+(IF(F142="gc3",VLOOKUP(F142,'Appendix 3 Rules'!A$34:$O133,15)))+(IF(F142="gr1",VLOOKUP(F142,'Appendix 3 Rules'!A$34:$O133,15)))+(IF(F142="gr2",VLOOKUP(F142,'Appendix 3 Rules'!A$34:$O133,15)))+(IF(F142="gr3",VLOOKUP(F142,'Appendix 3 Rules'!A$34:$O133,15)))+(IF(F142="h1",VLOOKUP(F142,'Appendix 3 Rules'!A$34:$O133,15)))+(IF(F142="h2",VLOOKUP(F142,'Appendix 3 Rules'!A$34:$O133,15)))+(IF(F142="h3",VLOOKUP(F142,'Appendix 3 Rules'!A$34:$O133,15)))+(IF(F142="i1",VLOOKUP(F142,'Appendix 3 Rules'!A$34:$O133,15)))+(IF(F142="i2",VLOOKUP(F142,'Appendix 3 Rules'!A$34:$O133,15)))+(IF(F142="j1",VLOOKUP(F142,'Appendix 3 Rules'!A$34:$O133,15)))+(IF(F142="j2",VLOOKUP(F142,'Appendix 3 Rules'!A$34:$O133,15)))+(IF(F142="k",VLOOKUP(F142,'Appendix 3 Rules'!A$34:$O133,15)))+(IF(F142="l1",VLOOKUP(F142,'Appendix 3 Rules'!A$34:$O133,15)))+(IF(F142="l2",VLOOKUP(F142,'Appendix 3 Rules'!A$34:$O133,15)))+(IF(F142="m1",VLOOKUP(F142,'Appendix 3 Rules'!A$34:$O133,15)))+(IF(F142="m2",VLOOKUP(F142,'Appendix 3 Rules'!A$34:$O133,15)))+(IF(F142="m3",VLOOKUP(F142,'Appendix 3 Rules'!A$34:$O133,15)))+(IF(F142="n",VLOOKUP(F142,'Appendix 3 Rules'!A$34:$O133,15)))+(IF(F142="o",VLOOKUP(F142,'Appendix 3 Rules'!A$34:$O133,15)))+(IF(F142="p",VLOOKUP(F142,'Appendix 3 Rules'!A$34:$O133,15)))+(IF(F142="q",VLOOKUP(F142,'Appendix 3 Rules'!A$34:$O133,15)))+(IF(F142="r",VLOOKUP(F142,'Appendix 3 Rules'!A$34:$O133,15)))+(IF(F142="s",VLOOKUP(F142,'Appendix 3 Rules'!A$34:$O133,15)))+(IF(F142="t",VLOOKUP(F142,'Appendix 3 Rules'!A$34:$O133,15)))+(IF(F142="u",VLOOKUP(F142,'Appendix 3 Rules'!A$34:$O133,15))))))</f>
        <v/>
      </c>
      <c r="I142" s="11"/>
      <c r="J142" s="14"/>
      <c r="K142" s="11"/>
      <c r="L142" s="14"/>
      <c r="M142" s="11"/>
      <c r="N142" s="14"/>
      <c r="O142" s="11"/>
      <c r="P142" s="14"/>
      <c r="Q142" s="11"/>
      <c r="R142" s="14"/>
      <c r="S142" s="76"/>
      <c r="T142" s="14"/>
      <c r="U142" s="11"/>
      <c r="V142" s="14"/>
      <c r="W142" s="11"/>
      <c r="X142" s="14"/>
      <c r="Y142" s="77"/>
      <c r="Z142" s="14"/>
      <c r="AA142" s="77"/>
      <c r="AB142" s="14"/>
      <c r="AC142" s="8"/>
      <c r="AD142" s="13"/>
      <c r="AE142" s="8"/>
      <c r="AF142" s="13"/>
      <c r="AG142" s="8"/>
      <c r="AH142" s="13"/>
      <c r="AI142" s="60"/>
      <c r="AK142" s="13" t="str">
        <f>IF(AND(F142&lt;&gt;"f",M142&lt;&gt;""),VLOOKUP(F142,'Appendix 3 Rules'!$A$1:$O$34,4,FALSE),"")</f>
        <v/>
      </c>
      <c r="AL142" s="13" t="str">
        <f>IF(Q142="","",VLOOKUP(F142,'Appendix 3 Rules'!$A$1:$N$34,6,FALSE))</f>
        <v/>
      </c>
      <c r="AM142" s="13" t="str">
        <f>IF(AND(F142="f",U142&lt;&gt;""),VLOOKUP(F142,'Appendix 3 Rules'!$A$1:$N$34,8,FALSE),"")</f>
        <v/>
      </c>
    </row>
    <row r="143" spans="1:39" ht="18" customHeight="1" x14ac:dyDescent="0.2">
      <c r="B143" s="78"/>
      <c r="C143" s="9"/>
      <c r="D143" s="10"/>
      <c r="E143" s="9"/>
      <c r="F143" s="8"/>
      <c r="G143" s="20" t="str">
        <f>IF(F143="","",SUMPRODUCT(IF(I143="",0,INDEX('Appendix 3 Rules'!$B$2:$B$18,MATCH(F143,'Appendix 3 Rules'!$A$2:$A$17))))+(IF(K143="",0,INDEX('Appendix 3 Rules'!$C$2:$C$18,MATCH(F143,'Appendix 3 Rules'!$A$2:$A$17))))+(IF(M143="",0,INDEX('Appendix 3 Rules'!$D$2:$D$18,MATCH(F143,'Appendix 3 Rules'!$A$2:$A$17))))+(IF(O143="",0,INDEX('Appendix 3 Rules'!$E$2:$E$18,MATCH(F143,'Appendix 3 Rules'!$A$2:$A$17))))+(IF(Q143="",0,INDEX('Appendix 3 Rules'!$F$2:$F$18,MATCH(F143,'Appendix 3 Rules'!$A$2:$A$17))))+(IF(S143="",0,INDEX('Appendix 3 Rules'!$G$2:$G$18,MATCH(F143,'Appendix 3 Rules'!$A$2:$A$17))))+(IF(U143="",0,INDEX('Appendix 3 Rules'!$H$2:$H$18,MATCH(F143,'Appendix 3 Rules'!$A$2:$A$17))))+(IF(W143="",0,INDEX('Appendix 3 Rules'!$I$2:$I$18,MATCH(F143,'Appendix 3 Rules'!$A$2:$A$17))))+(IF(Y143="",0,INDEX('Appendix 3 Rules'!$J$2:$J$18,MATCH(F143,'Appendix 3 Rules'!$A$2:$A$17))))+(IF(AA143="",0,INDEX('Appendix 3 Rules'!$K$2:$K$18,MATCH(F143,'Appendix 3 Rules'!$A$2:$A$17))))+(IF(AC143="",0,INDEX('Appendix 3 Rules'!$L$2:$L$18,MATCH(F143,'Appendix 3 Rules'!$A$2:$A$17))))+(IF(AE143="",0,INDEX('Appendix 3 Rules'!$M$2:$M$18,MATCH(F143,'Appendix 3 Rules'!$A$2:$A$17))))+(IF(AG143="",0,INDEX('Appendix 3 Rules'!$N$2:$N$18,MATCH(F143,'Appendix 3 Rules'!$A$2:$A$17))))+(IF(F143="gc1",VLOOKUP(F143,'Appendix 3 Rules'!A$34:$O134,15)))+(IF(F143="gc2",VLOOKUP(F143,'Appendix 3 Rules'!A$34:$O134,15)))+(IF(F143="gc3",VLOOKUP(F143,'Appendix 3 Rules'!A$34:$O134,15)))+(IF(F143="gr1",VLOOKUP(F143,'Appendix 3 Rules'!A$34:$O134,15)))+(IF(F143="gr2",VLOOKUP(F143,'Appendix 3 Rules'!A$34:$O134,15)))+(IF(F143="gr3",VLOOKUP(F143,'Appendix 3 Rules'!A$34:$O134,15)))+(IF(F143="h1",VLOOKUP(F143,'Appendix 3 Rules'!A$34:$O134,15)))+(IF(F143="h2",VLOOKUP(F143,'Appendix 3 Rules'!A$34:$O134,15)))+(IF(F143="h3",VLOOKUP(F143,'Appendix 3 Rules'!A$34:$O134,15)))+(IF(F143="i1",VLOOKUP(F143,'Appendix 3 Rules'!A$34:$O134,15)))+(IF(F143="i2",VLOOKUP(F143,'Appendix 3 Rules'!A$34:$O134,15)))+(IF(F143="j1",VLOOKUP(F143,'Appendix 3 Rules'!A$34:$O134,15)))+(IF(F143="j2",VLOOKUP(F143,'Appendix 3 Rules'!A$34:$O134,15)))+(IF(F143="k",VLOOKUP(F143,'Appendix 3 Rules'!A$34:$O134,15)))+(IF(F143="l1",VLOOKUP(F143,'Appendix 3 Rules'!A$34:$O134,15)))+(IF(F143="l2",VLOOKUP(F143,'Appendix 3 Rules'!A$34:$O134,15)))+(IF(F143="m1",VLOOKUP(F143,'Appendix 3 Rules'!A$34:$O134,15)))+(IF(F143="m2",VLOOKUP(F143,'Appendix 3 Rules'!A$34:$O134,15)))+(IF(F143="m3",VLOOKUP(F143,'Appendix 3 Rules'!A$34:$O134,15)))+(IF(F143="n",VLOOKUP(F143,'Appendix 3 Rules'!A$34:$O134,15)))+(IF(F143="o",VLOOKUP(F143,'Appendix 3 Rules'!A$34:$O134,15)))+(IF(F143="p",VLOOKUP(F143,'Appendix 3 Rules'!A$34:$O134,15)))+(IF(F143="q",VLOOKUP(F143,'Appendix 3 Rules'!A$34:$O134,15)))+(IF(F143="r",VLOOKUP(F143,'Appendix 3 Rules'!A$34:$O134,15)))+(IF(F143="s",VLOOKUP(F143,'Appendix 3 Rules'!A$34:$O134,15)))+(IF(F143="t",VLOOKUP(F143,'Appendix 3 Rules'!A$34:$O134,15)))+(IF(F143="u",VLOOKUP(F143,'Appendix 3 Rules'!A$34:$O134,15))))</f>
        <v/>
      </c>
      <c r="H143" s="80" t="str">
        <f>IF(F143="","",IF(OR(F143="d",F143="e",F143="gc1",F143="gc2",F143="gc3",F143="gr1",F143="gr2",F143="gr3",F143="h1",F143="h2",F143="h3",F143="i1",F143="i2",F143="j1",F143="j2",F143="k",F143="l1",F143="l2",F143="m1",F143="m2",F143="m3",F143="n",F143="o",F143="p",F143="q",F143="r",F143="s",F143="t",F143="u",F143="f"),MIN(G143,VLOOKUP(F143,'Appx 3 (Mass) Rules'!$A$1:$D$150,4,0)),MIN(G143,VLOOKUP(F143,'Appx 3 (Mass) Rules'!$A$1:$D$150,4,0),SUMPRODUCT(IF(I143="",0,INDEX('Appendix 3 Rules'!$B$2:$B$18,MATCH(F143,'Appendix 3 Rules'!$A$2:$A$17))))+(IF(K143="",0,INDEX('Appendix 3 Rules'!$C$2:$C$18,MATCH(F143,'Appendix 3 Rules'!$A$2:$A$17))))+(IF(M143="",0,INDEX('Appendix 3 Rules'!$D$2:$D$18,MATCH(F143,'Appendix 3 Rules'!$A$2:$A$17))))+(IF(O143="",0,INDEX('Appendix 3 Rules'!$E$2:$E$18,MATCH(F143,'Appendix 3 Rules'!$A$2:$A$17))))+(IF(Q143="",0,INDEX('Appendix 3 Rules'!$F$2:$F$18,MATCH(F143,'Appendix 3 Rules'!$A$2:$A$17))))+(IF(S143="",0,INDEX('Appendix 3 Rules'!$G$2:$G$18,MATCH(F143,'Appendix 3 Rules'!$A$2:$A$17))))+(IF(U143="",0,INDEX('Appendix 3 Rules'!$H$2:$H$18,MATCH(F143,'Appendix 3 Rules'!$A$2:$A$17))))+(IF(W143="",0,INDEX('Appendix 3 Rules'!$I$2:$I$18,MATCH(F143,'Appendix 3 Rules'!$A$2:$A$17))))+(IF(Y143="",0,INDEX('Appendix 3 Rules'!$J$2:$J$18,MATCH(F143,'Appendix 3 Rules'!$A$2:$A$17))))+(IF(AA143="",0,INDEX('Appendix 3 Rules'!$K$2:$K$18,MATCH(F143,'Appendix 3 Rules'!$A$2:$A$17))))+(IF(AC143="",0,INDEX('Appendix 3 Rules'!$L$2:$L$18,MATCH(F143,'Appendix 3 Rules'!$A$2:$A$17))))+(IF(AE143="",0,INDEX('Appendix 3 Rules'!$M$2:$M$18,MATCH(F143,'Appendix 3 Rules'!$A$2:$A$17))))+(IF(AG143="",0,INDEX('Appendix 3 Rules'!$N$2:$N$18,MATCH(F143,'Appendix 3 Rules'!$A$2:$A$17))))+(IF(F143="gc1",VLOOKUP(F143,'Appendix 3 Rules'!A$34:$O134,15)))+(IF(F143="gc2",VLOOKUP(F143,'Appendix 3 Rules'!A$34:$O134,15)))+(IF(F143="gc3",VLOOKUP(F143,'Appendix 3 Rules'!A$34:$O134,15)))+(IF(F143="gr1",VLOOKUP(F143,'Appendix 3 Rules'!A$34:$O134,15)))+(IF(F143="gr2",VLOOKUP(F143,'Appendix 3 Rules'!A$34:$O134,15)))+(IF(F143="gr3",VLOOKUP(F143,'Appendix 3 Rules'!A$34:$O134,15)))+(IF(F143="h1",VLOOKUP(F143,'Appendix 3 Rules'!A$34:$O134,15)))+(IF(F143="h2",VLOOKUP(F143,'Appendix 3 Rules'!A$34:$O134,15)))+(IF(F143="h3",VLOOKUP(F143,'Appendix 3 Rules'!A$34:$O134,15)))+(IF(F143="i1",VLOOKUP(F143,'Appendix 3 Rules'!A$34:$O134,15)))+(IF(F143="i2",VLOOKUP(F143,'Appendix 3 Rules'!A$34:$O134,15)))+(IF(F143="j1",VLOOKUP(F143,'Appendix 3 Rules'!A$34:$O134,15)))+(IF(F143="j2",VLOOKUP(F143,'Appendix 3 Rules'!A$34:$O134,15)))+(IF(F143="k",VLOOKUP(F143,'Appendix 3 Rules'!A$34:$O134,15)))+(IF(F143="l1",VLOOKUP(F143,'Appendix 3 Rules'!A$34:$O134,15)))+(IF(F143="l2",VLOOKUP(F143,'Appendix 3 Rules'!A$34:$O134,15)))+(IF(F143="m1",VLOOKUP(F143,'Appendix 3 Rules'!A$34:$O134,15)))+(IF(F143="m2",VLOOKUP(F143,'Appendix 3 Rules'!A$34:$O134,15)))+(IF(F143="m3",VLOOKUP(F143,'Appendix 3 Rules'!A$34:$O134,15)))+(IF(F143="n",VLOOKUP(F143,'Appendix 3 Rules'!A$34:$O134,15)))+(IF(F143="o",VLOOKUP(F143,'Appendix 3 Rules'!A$34:$O134,15)))+(IF(F143="p",VLOOKUP(F143,'Appendix 3 Rules'!A$34:$O134,15)))+(IF(F143="q",VLOOKUP(F143,'Appendix 3 Rules'!A$34:$O134,15)))+(IF(F143="r",VLOOKUP(F143,'Appendix 3 Rules'!A$34:$O134,15)))+(IF(F143="s",VLOOKUP(F143,'Appendix 3 Rules'!A$34:$O134,15)))+(IF(F143="t",VLOOKUP(F143,'Appendix 3 Rules'!A$34:$O134,15)))+(IF(F143="u",VLOOKUP(F143,'Appendix 3 Rules'!A$34:$O134,15))))))</f>
        <v/>
      </c>
      <c r="I143" s="12"/>
      <c r="J143" s="13"/>
      <c r="K143" s="12"/>
      <c r="L143" s="13"/>
      <c r="M143" s="12"/>
      <c r="N143" s="13"/>
      <c r="O143" s="12"/>
      <c r="P143" s="13"/>
      <c r="Q143" s="12"/>
      <c r="R143" s="13"/>
      <c r="S143" s="12"/>
      <c r="T143" s="13"/>
      <c r="U143" s="12"/>
      <c r="V143" s="13"/>
      <c r="W143" s="12"/>
      <c r="X143" s="13"/>
      <c r="Y143" s="12"/>
      <c r="Z143" s="13"/>
      <c r="AA143" s="12"/>
      <c r="AB143" s="13"/>
      <c r="AC143" s="8"/>
      <c r="AD143" s="13"/>
      <c r="AE143" s="8"/>
      <c r="AF143" s="13"/>
      <c r="AG143" s="8"/>
      <c r="AH143" s="13"/>
      <c r="AI143" s="60"/>
      <c r="AK143" s="13" t="str">
        <f>IF(AND(F143&lt;&gt;"f",M143&lt;&gt;""),VLOOKUP(F143,'Appendix 3 Rules'!$A$1:$O$34,4,FALSE),"")</f>
        <v/>
      </c>
      <c r="AL143" s="13" t="str">
        <f>IF(Q143="","",VLOOKUP(F143,'Appendix 3 Rules'!$A$1:$N$34,6,FALSE))</f>
        <v/>
      </c>
      <c r="AM143" s="13" t="str">
        <f>IF(AND(F143="f",U143&lt;&gt;""),VLOOKUP(F143,'Appendix 3 Rules'!$A$1:$N$34,8,FALSE),"")</f>
        <v/>
      </c>
    </row>
    <row r="144" spans="1:39" ht="18" customHeight="1" x14ac:dyDescent="0.2">
      <c r="B144" s="78"/>
      <c r="C144" s="9"/>
      <c r="D144" s="10"/>
      <c r="E144" s="9"/>
      <c r="F144" s="8"/>
      <c r="G144" s="20" t="str">
        <f>IF(F144="","",SUMPRODUCT(IF(I144="",0,INDEX('Appendix 3 Rules'!$B$2:$B$18,MATCH(F144,'Appendix 3 Rules'!$A$2:$A$17))))+(IF(K144="",0,INDEX('Appendix 3 Rules'!$C$2:$C$18,MATCH(F144,'Appendix 3 Rules'!$A$2:$A$17))))+(IF(M144="",0,INDEX('Appendix 3 Rules'!$D$2:$D$18,MATCH(F144,'Appendix 3 Rules'!$A$2:$A$17))))+(IF(O144="",0,INDEX('Appendix 3 Rules'!$E$2:$E$18,MATCH(F144,'Appendix 3 Rules'!$A$2:$A$17))))+(IF(Q144="",0,INDEX('Appendix 3 Rules'!$F$2:$F$18,MATCH(F144,'Appendix 3 Rules'!$A$2:$A$17))))+(IF(S144="",0,INDEX('Appendix 3 Rules'!$G$2:$G$18,MATCH(F144,'Appendix 3 Rules'!$A$2:$A$17))))+(IF(U144="",0,INDEX('Appendix 3 Rules'!$H$2:$H$18,MATCH(F144,'Appendix 3 Rules'!$A$2:$A$17))))+(IF(W144="",0,INDEX('Appendix 3 Rules'!$I$2:$I$18,MATCH(F144,'Appendix 3 Rules'!$A$2:$A$17))))+(IF(Y144="",0,INDEX('Appendix 3 Rules'!$J$2:$J$18,MATCH(F144,'Appendix 3 Rules'!$A$2:$A$17))))+(IF(AA144="",0,INDEX('Appendix 3 Rules'!$K$2:$K$18,MATCH(F144,'Appendix 3 Rules'!$A$2:$A$17))))+(IF(AC144="",0,INDEX('Appendix 3 Rules'!$L$2:$L$18,MATCH(F144,'Appendix 3 Rules'!$A$2:$A$17))))+(IF(AE144="",0,INDEX('Appendix 3 Rules'!$M$2:$M$18,MATCH(F144,'Appendix 3 Rules'!$A$2:$A$17))))+(IF(AG144="",0,INDEX('Appendix 3 Rules'!$N$2:$N$18,MATCH(F144,'Appendix 3 Rules'!$A$2:$A$17))))+(IF(F144="gc1",VLOOKUP(F144,'Appendix 3 Rules'!A$34:$O135,15)))+(IF(F144="gc2",VLOOKUP(F144,'Appendix 3 Rules'!A$34:$O135,15)))+(IF(F144="gc3",VLOOKUP(F144,'Appendix 3 Rules'!A$34:$O135,15)))+(IF(F144="gr1",VLOOKUP(F144,'Appendix 3 Rules'!A$34:$O135,15)))+(IF(F144="gr2",VLOOKUP(F144,'Appendix 3 Rules'!A$34:$O135,15)))+(IF(F144="gr3",VLOOKUP(F144,'Appendix 3 Rules'!A$34:$O135,15)))+(IF(F144="h1",VLOOKUP(F144,'Appendix 3 Rules'!A$34:$O135,15)))+(IF(F144="h2",VLOOKUP(F144,'Appendix 3 Rules'!A$34:$O135,15)))+(IF(F144="h3",VLOOKUP(F144,'Appendix 3 Rules'!A$34:$O135,15)))+(IF(F144="i1",VLOOKUP(F144,'Appendix 3 Rules'!A$34:$O135,15)))+(IF(F144="i2",VLOOKUP(F144,'Appendix 3 Rules'!A$34:$O135,15)))+(IF(F144="j1",VLOOKUP(F144,'Appendix 3 Rules'!A$34:$O135,15)))+(IF(F144="j2",VLOOKUP(F144,'Appendix 3 Rules'!A$34:$O135,15)))+(IF(F144="k",VLOOKUP(F144,'Appendix 3 Rules'!A$34:$O135,15)))+(IF(F144="l1",VLOOKUP(F144,'Appendix 3 Rules'!A$34:$O135,15)))+(IF(F144="l2",VLOOKUP(F144,'Appendix 3 Rules'!A$34:$O135,15)))+(IF(F144="m1",VLOOKUP(F144,'Appendix 3 Rules'!A$34:$O135,15)))+(IF(F144="m2",VLOOKUP(F144,'Appendix 3 Rules'!A$34:$O135,15)))+(IF(F144="m3",VLOOKUP(F144,'Appendix 3 Rules'!A$34:$O135,15)))+(IF(F144="n",VLOOKUP(F144,'Appendix 3 Rules'!A$34:$O135,15)))+(IF(F144="o",VLOOKUP(F144,'Appendix 3 Rules'!A$34:$O135,15)))+(IF(F144="p",VLOOKUP(F144,'Appendix 3 Rules'!A$34:$O135,15)))+(IF(F144="q",VLOOKUP(F144,'Appendix 3 Rules'!A$34:$O135,15)))+(IF(F144="r",VLOOKUP(F144,'Appendix 3 Rules'!A$34:$O135,15)))+(IF(F144="s",VLOOKUP(F144,'Appendix 3 Rules'!A$34:$O135,15)))+(IF(F144="t",VLOOKUP(F144,'Appendix 3 Rules'!A$34:$O135,15)))+(IF(F144="u",VLOOKUP(F144,'Appendix 3 Rules'!A$34:$O135,15))))</f>
        <v/>
      </c>
      <c r="H144" s="80" t="str">
        <f>IF(F144="","",IF(OR(F144="d",F144="e",F144="gc1",F144="gc2",F144="gc3",F144="gr1",F144="gr2",F144="gr3",F144="h1",F144="h2",F144="h3",F144="i1",F144="i2",F144="j1",F144="j2",F144="k",F144="l1",F144="l2",F144="m1",F144="m2",F144="m3",F144="n",F144="o",F144="p",F144="q",F144="r",F144="s",F144="t",F144="u",F144="f"),MIN(G144,VLOOKUP(F144,'Appx 3 (Mass) Rules'!$A$1:$D$150,4,0)),MIN(G144,VLOOKUP(F144,'Appx 3 (Mass) Rules'!$A$1:$D$150,4,0),SUMPRODUCT(IF(I144="",0,INDEX('Appendix 3 Rules'!$B$2:$B$18,MATCH(F144,'Appendix 3 Rules'!$A$2:$A$17))))+(IF(K144="",0,INDEX('Appendix 3 Rules'!$C$2:$C$18,MATCH(F144,'Appendix 3 Rules'!$A$2:$A$17))))+(IF(M144="",0,INDEX('Appendix 3 Rules'!$D$2:$D$18,MATCH(F144,'Appendix 3 Rules'!$A$2:$A$17))))+(IF(O144="",0,INDEX('Appendix 3 Rules'!$E$2:$E$18,MATCH(F144,'Appendix 3 Rules'!$A$2:$A$17))))+(IF(Q144="",0,INDEX('Appendix 3 Rules'!$F$2:$F$18,MATCH(F144,'Appendix 3 Rules'!$A$2:$A$17))))+(IF(S144="",0,INDEX('Appendix 3 Rules'!$G$2:$G$18,MATCH(F144,'Appendix 3 Rules'!$A$2:$A$17))))+(IF(U144="",0,INDEX('Appendix 3 Rules'!$H$2:$H$18,MATCH(F144,'Appendix 3 Rules'!$A$2:$A$17))))+(IF(W144="",0,INDEX('Appendix 3 Rules'!$I$2:$I$18,MATCH(F144,'Appendix 3 Rules'!$A$2:$A$17))))+(IF(Y144="",0,INDEX('Appendix 3 Rules'!$J$2:$J$18,MATCH(F144,'Appendix 3 Rules'!$A$2:$A$17))))+(IF(AA144="",0,INDEX('Appendix 3 Rules'!$K$2:$K$18,MATCH(F144,'Appendix 3 Rules'!$A$2:$A$17))))+(IF(AC144="",0,INDEX('Appendix 3 Rules'!$L$2:$L$18,MATCH(F144,'Appendix 3 Rules'!$A$2:$A$17))))+(IF(AE144="",0,INDEX('Appendix 3 Rules'!$M$2:$M$18,MATCH(F144,'Appendix 3 Rules'!$A$2:$A$17))))+(IF(AG144="",0,INDEX('Appendix 3 Rules'!$N$2:$N$18,MATCH(F144,'Appendix 3 Rules'!$A$2:$A$17))))+(IF(F144="gc1",VLOOKUP(F144,'Appendix 3 Rules'!A$34:$O135,15)))+(IF(F144="gc2",VLOOKUP(F144,'Appendix 3 Rules'!A$34:$O135,15)))+(IF(F144="gc3",VLOOKUP(F144,'Appendix 3 Rules'!A$34:$O135,15)))+(IF(F144="gr1",VLOOKUP(F144,'Appendix 3 Rules'!A$34:$O135,15)))+(IF(F144="gr2",VLOOKUP(F144,'Appendix 3 Rules'!A$34:$O135,15)))+(IF(F144="gr3",VLOOKUP(F144,'Appendix 3 Rules'!A$34:$O135,15)))+(IF(F144="h1",VLOOKUP(F144,'Appendix 3 Rules'!A$34:$O135,15)))+(IF(F144="h2",VLOOKUP(F144,'Appendix 3 Rules'!A$34:$O135,15)))+(IF(F144="h3",VLOOKUP(F144,'Appendix 3 Rules'!A$34:$O135,15)))+(IF(F144="i1",VLOOKUP(F144,'Appendix 3 Rules'!A$34:$O135,15)))+(IF(F144="i2",VLOOKUP(F144,'Appendix 3 Rules'!A$34:$O135,15)))+(IF(F144="j1",VLOOKUP(F144,'Appendix 3 Rules'!A$34:$O135,15)))+(IF(F144="j2",VLOOKUP(F144,'Appendix 3 Rules'!A$34:$O135,15)))+(IF(F144="k",VLOOKUP(F144,'Appendix 3 Rules'!A$34:$O135,15)))+(IF(F144="l1",VLOOKUP(F144,'Appendix 3 Rules'!A$34:$O135,15)))+(IF(F144="l2",VLOOKUP(F144,'Appendix 3 Rules'!A$34:$O135,15)))+(IF(F144="m1",VLOOKUP(F144,'Appendix 3 Rules'!A$34:$O135,15)))+(IF(F144="m2",VLOOKUP(F144,'Appendix 3 Rules'!A$34:$O135,15)))+(IF(F144="m3",VLOOKUP(F144,'Appendix 3 Rules'!A$34:$O135,15)))+(IF(F144="n",VLOOKUP(F144,'Appendix 3 Rules'!A$34:$O135,15)))+(IF(F144="o",VLOOKUP(F144,'Appendix 3 Rules'!A$34:$O135,15)))+(IF(F144="p",VLOOKUP(F144,'Appendix 3 Rules'!A$34:$O135,15)))+(IF(F144="q",VLOOKUP(F144,'Appendix 3 Rules'!A$34:$O135,15)))+(IF(F144="r",VLOOKUP(F144,'Appendix 3 Rules'!A$34:$O135,15)))+(IF(F144="s",VLOOKUP(F144,'Appendix 3 Rules'!A$34:$O135,15)))+(IF(F144="t",VLOOKUP(F144,'Appendix 3 Rules'!A$34:$O135,15)))+(IF(F144="u",VLOOKUP(F144,'Appendix 3 Rules'!A$34:$O135,15))))))</f>
        <v/>
      </c>
      <c r="I144" s="11"/>
      <c r="J144" s="14"/>
      <c r="K144" s="11"/>
      <c r="L144" s="14"/>
      <c r="M144" s="11"/>
      <c r="N144" s="14"/>
      <c r="O144" s="11"/>
      <c r="P144" s="14"/>
      <c r="Q144" s="11"/>
      <c r="R144" s="14"/>
      <c r="S144" s="76"/>
      <c r="T144" s="14"/>
      <c r="U144" s="11"/>
      <c r="V144" s="14"/>
      <c r="W144" s="11"/>
      <c r="X144" s="14"/>
      <c r="Y144" s="77"/>
      <c r="Z144" s="14"/>
      <c r="AA144" s="77"/>
      <c r="AB144" s="14"/>
      <c r="AC144" s="8"/>
      <c r="AD144" s="13"/>
      <c r="AE144" s="8"/>
      <c r="AF144" s="13"/>
      <c r="AG144" s="8"/>
      <c r="AH144" s="13"/>
      <c r="AI144" s="60"/>
      <c r="AK144" s="13" t="str">
        <f>IF(AND(F144&lt;&gt;"f",M144&lt;&gt;""),VLOOKUP(F144,'Appendix 3 Rules'!$A$1:$O$34,4,FALSE),"")</f>
        <v/>
      </c>
      <c r="AL144" s="13" t="str">
        <f>IF(Q144="","",VLOOKUP(F144,'Appendix 3 Rules'!$A$1:$N$34,6,FALSE))</f>
        <v/>
      </c>
      <c r="AM144" s="13" t="str">
        <f>IF(AND(F144="f",U144&lt;&gt;""),VLOOKUP(F144,'Appendix 3 Rules'!$A$1:$N$34,8,FALSE),"")</f>
        <v/>
      </c>
    </row>
    <row r="145" spans="1:39" ht="18" customHeight="1" x14ac:dyDescent="0.2">
      <c r="B145" s="78"/>
      <c r="C145" s="9"/>
      <c r="D145" s="10"/>
      <c r="E145" s="9"/>
      <c r="F145" s="8"/>
      <c r="G145" s="20" t="str">
        <f>IF(F145="","",SUMPRODUCT(IF(I145="",0,INDEX('Appendix 3 Rules'!$B$2:$B$18,MATCH(F145,'Appendix 3 Rules'!$A$2:$A$17))))+(IF(K145="",0,INDEX('Appendix 3 Rules'!$C$2:$C$18,MATCH(F145,'Appendix 3 Rules'!$A$2:$A$17))))+(IF(M145="",0,INDEX('Appendix 3 Rules'!$D$2:$D$18,MATCH(F145,'Appendix 3 Rules'!$A$2:$A$17))))+(IF(O145="",0,INDEX('Appendix 3 Rules'!$E$2:$E$18,MATCH(F145,'Appendix 3 Rules'!$A$2:$A$17))))+(IF(Q145="",0,INDEX('Appendix 3 Rules'!$F$2:$F$18,MATCH(F145,'Appendix 3 Rules'!$A$2:$A$17))))+(IF(S145="",0,INDEX('Appendix 3 Rules'!$G$2:$G$18,MATCH(F145,'Appendix 3 Rules'!$A$2:$A$17))))+(IF(U145="",0,INDEX('Appendix 3 Rules'!$H$2:$H$18,MATCH(F145,'Appendix 3 Rules'!$A$2:$A$17))))+(IF(W145="",0,INDEX('Appendix 3 Rules'!$I$2:$I$18,MATCH(F145,'Appendix 3 Rules'!$A$2:$A$17))))+(IF(Y145="",0,INDEX('Appendix 3 Rules'!$J$2:$J$18,MATCH(F145,'Appendix 3 Rules'!$A$2:$A$17))))+(IF(AA145="",0,INDEX('Appendix 3 Rules'!$K$2:$K$18,MATCH(F145,'Appendix 3 Rules'!$A$2:$A$17))))+(IF(AC145="",0,INDEX('Appendix 3 Rules'!$L$2:$L$18,MATCH(F145,'Appendix 3 Rules'!$A$2:$A$17))))+(IF(AE145="",0,INDEX('Appendix 3 Rules'!$M$2:$M$18,MATCH(F145,'Appendix 3 Rules'!$A$2:$A$17))))+(IF(AG145="",0,INDEX('Appendix 3 Rules'!$N$2:$N$18,MATCH(F145,'Appendix 3 Rules'!$A$2:$A$17))))+(IF(F145="gc1",VLOOKUP(F145,'Appendix 3 Rules'!A$34:$O136,15)))+(IF(F145="gc2",VLOOKUP(F145,'Appendix 3 Rules'!A$34:$O136,15)))+(IF(F145="gc3",VLOOKUP(F145,'Appendix 3 Rules'!A$34:$O136,15)))+(IF(F145="gr1",VLOOKUP(F145,'Appendix 3 Rules'!A$34:$O136,15)))+(IF(F145="gr2",VLOOKUP(F145,'Appendix 3 Rules'!A$34:$O136,15)))+(IF(F145="gr3",VLOOKUP(F145,'Appendix 3 Rules'!A$34:$O136,15)))+(IF(F145="h1",VLOOKUP(F145,'Appendix 3 Rules'!A$34:$O136,15)))+(IF(F145="h2",VLOOKUP(F145,'Appendix 3 Rules'!A$34:$O136,15)))+(IF(F145="h3",VLOOKUP(F145,'Appendix 3 Rules'!A$34:$O136,15)))+(IF(F145="i1",VLOOKUP(F145,'Appendix 3 Rules'!A$34:$O136,15)))+(IF(F145="i2",VLOOKUP(F145,'Appendix 3 Rules'!A$34:$O136,15)))+(IF(F145="j1",VLOOKUP(F145,'Appendix 3 Rules'!A$34:$O136,15)))+(IF(F145="j2",VLOOKUP(F145,'Appendix 3 Rules'!A$34:$O136,15)))+(IF(F145="k",VLOOKUP(F145,'Appendix 3 Rules'!A$34:$O136,15)))+(IF(F145="l1",VLOOKUP(F145,'Appendix 3 Rules'!A$34:$O136,15)))+(IF(F145="l2",VLOOKUP(F145,'Appendix 3 Rules'!A$34:$O136,15)))+(IF(F145="m1",VLOOKUP(F145,'Appendix 3 Rules'!A$34:$O136,15)))+(IF(F145="m2",VLOOKUP(F145,'Appendix 3 Rules'!A$34:$O136,15)))+(IF(F145="m3",VLOOKUP(F145,'Appendix 3 Rules'!A$34:$O136,15)))+(IF(F145="n",VLOOKUP(F145,'Appendix 3 Rules'!A$34:$O136,15)))+(IF(F145="o",VLOOKUP(F145,'Appendix 3 Rules'!A$34:$O136,15)))+(IF(F145="p",VLOOKUP(F145,'Appendix 3 Rules'!A$34:$O136,15)))+(IF(F145="q",VLOOKUP(F145,'Appendix 3 Rules'!A$34:$O136,15)))+(IF(F145="r",VLOOKUP(F145,'Appendix 3 Rules'!A$34:$O136,15)))+(IF(F145="s",VLOOKUP(F145,'Appendix 3 Rules'!A$34:$O136,15)))+(IF(F145="t",VLOOKUP(F145,'Appendix 3 Rules'!A$34:$O136,15)))+(IF(F145="u",VLOOKUP(F145,'Appendix 3 Rules'!A$34:$O136,15))))</f>
        <v/>
      </c>
      <c r="H145" s="80" t="str">
        <f>IF(F145="","",IF(OR(F145="d",F145="e",F145="gc1",F145="gc2",F145="gc3",F145="gr1",F145="gr2",F145="gr3",F145="h1",F145="h2",F145="h3",F145="i1",F145="i2",F145="j1",F145="j2",F145="k",F145="l1",F145="l2",F145="m1",F145="m2",F145="m3",F145="n",F145="o",F145="p",F145="q",F145="r",F145="s",F145="t",F145="u",F145="f"),MIN(G145,VLOOKUP(F145,'Appx 3 (Mass) Rules'!$A$1:$D$150,4,0)),MIN(G145,VLOOKUP(F145,'Appx 3 (Mass) Rules'!$A$1:$D$150,4,0),SUMPRODUCT(IF(I145="",0,INDEX('Appendix 3 Rules'!$B$2:$B$18,MATCH(F145,'Appendix 3 Rules'!$A$2:$A$17))))+(IF(K145="",0,INDEX('Appendix 3 Rules'!$C$2:$C$18,MATCH(F145,'Appendix 3 Rules'!$A$2:$A$17))))+(IF(M145="",0,INDEX('Appendix 3 Rules'!$D$2:$D$18,MATCH(F145,'Appendix 3 Rules'!$A$2:$A$17))))+(IF(O145="",0,INDEX('Appendix 3 Rules'!$E$2:$E$18,MATCH(F145,'Appendix 3 Rules'!$A$2:$A$17))))+(IF(Q145="",0,INDEX('Appendix 3 Rules'!$F$2:$F$18,MATCH(F145,'Appendix 3 Rules'!$A$2:$A$17))))+(IF(S145="",0,INDEX('Appendix 3 Rules'!$G$2:$G$18,MATCH(F145,'Appendix 3 Rules'!$A$2:$A$17))))+(IF(U145="",0,INDEX('Appendix 3 Rules'!$H$2:$H$18,MATCH(F145,'Appendix 3 Rules'!$A$2:$A$17))))+(IF(W145="",0,INDEX('Appendix 3 Rules'!$I$2:$I$18,MATCH(F145,'Appendix 3 Rules'!$A$2:$A$17))))+(IF(Y145="",0,INDEX('Appendix 3 Rules'!$J$2:$J$18,MATCH(F145,'Appendix 3 Rules'!$A$2:$A$17))))+(IF(AA145="",0,INDEX('Appendix 3 Rules'!$K$2:$K$18,MATCH(F145,'Appendix 3 Rules'!$A$2:$A$17))))+(IF(AC145="",0,INDEX('Appendix 3 Rules'!$L$2:$L$18,MATCH(F145,'Appendix 3 Rules'!$A$2:$A$17))))+(IF(AE145="",0,INDEX('Appendix 3 Rules'!$M$2:$M$18,MATCH(F145,'Appendix 3 Rules'!$A$2:$A$17))))+(IF(AG145="",0,INDEX('Appendix 3 Rules'!$N$2:$N$18,MATCH(F145,'Appendix 3 Rules'!$A$2:$A$17))))+(IF(F145="gc1",VLOOKUP(F145,'Appendix 3 Rules'!A$34:$O136,15)))+(IF(F145="gc2",VLOOKUP(F145,'Appendix 3 Rules'!A$34:$O136,15)))+(IF(F145="gc3",VLOOKUP(F145,'Appendix 3 Rules'!A$34:$O136,15)))+(IF(F145="gr1",VLOOKUP(F145,'Appendix 3 Rules'!A$34:$O136,15)))+(IF(F145="gr2",VLOOKUP(F145,'Appendix 3 Rules'!A$34:$O136,15)))+(IF(F145="gr3",VLOOKUP(F145,'Appendix 3 Rules'!A$34:$O136,15)))+(IF(F145="h1",VLOOKUP(F145,'Appendix 3 Rules'!A$34:$O136,15)))+(IF(F145="h2",VLOOKUP(F145,'Appendix 3 Rules'!A$34:$O136,15)))+(IF(F145="h3",VLOOKUP(F145,'Appendix 3 Rules'!A$34:$O136,15)))+(IF(F145="i1",VLOOKUP(F145,'Appendix 3 Rules'!A$34:$O136,15)))+(IF(F145="i2",VLOOKUP(F145,'Appendix 3 Rules'!A$34:$O136,15)))+(IF(F145="j1",VLOOKUP(F145,'Appendix 3 Rules'!A$34:$O136,15)))+(IF(F145="j2",VLOOKUP(F145,'Appendix 3 Rules'!A$34:$O136,15)))+(IF(F145="k",VLOOKUP(F145,'Appendix 3 Rules'!A$34:$O136,15)))+(IF(F145="l1",VLOOKUP(F145,'Appendix 3 Rules'!A$34:$O136,15)))+(IF(F145="l2",VLOOKUP(F145,'Appendix 3 Rules'!A$34:$O136,15)))+(IF(F145="m1",VLOOKUP(F145,'Appendix 3 Rules'!A$34:$O136,15)))+(IF(F145="m2",VLOOKUP(F145,'Appendix 3 Rules'!A$34:$O136,15)))+(IF(F145="m3",VLOOKUP(F145,'Appendix 3 Rules'!A$34:$O136,15)))+(IF(F145="n",VLOOKUP(F145,'Appendix 3 Rules'!A$34:$O136,15)))+(IF(F145="o",VLOOKUP(F145,'Appendix 3 Rules'!A$34:$O136,15)))+(IF(F145="p",VLOOKUP(F145,'Appendix 3 Rules'!A$34:$O136,15)))+(IF(F145="q",VLOOKUP(F145,'Appendix 3 Rules'!A$34:$O136,15)))+(IF(F145="r",VLOOKUP(F145,'Appendix 3 Rules'!A$34:$O136,15)))+(IF(F145="s",VLOOKUP(F145,'Appendix 3 Rules'!A$34:$O136,15)))+(IF(F145="t",VLOOKUP(F145,'Appendix 3 Rules'!A$34:$O136,15)))+(IF(F145="u",VLOOKUP(F145,'Appendix 3 Rules'!A$34:$O136,15))))))</f>
        <v/>
      </c>
      <c r="I145" s="12"/>
      <c r="J145" s="13"/>
      <c r="K145" s="12"/>
      <c r="L145" s="13"/>
      <c r="M145" s="12"/>
      <c r="N145" s="13"/>
      <c r="O145" s="12"/>
      <c r="P145" s="13"/>
      <c r="Q145" s="12"/>
      <c r="R145" s="13"/>
      <c r="S145" s="12"/>
      <c r="T145" s="13"/>
      <c r="U145" s="12"/>
      <c r="V145" s="13"/>
      <c r="W145" s="12"/>
      <c r="X145" s="13"/>
      <c r="Y145" s="12"/>
      <c r="Z145" s="13"/>
      <c r="AA145" s="12"/>
      <c r="AB145" s="13"/>
      <c r="AC145" s="8"/>
      <c r="AD145" s="13"/>
      <c r="AE145" s="8"/>
      <c r="AF145" s="13"/>
      <c r="AG145" s="8"/>
      <c r="AH145" s="13"/>
      <c r="AI145" s="60"/>
      <c r="AK145" s="13" t="str">
        <f>IF(AND(F145&lt;&gt;"f",M145&lt;&gt;""),VLOOKUP(F145,'Appendix 3 Rules'!$A$1:$O$34,4,FALSE),"")</f>
        <v/>
      </c>
      <c r="AL145" s="13" t="str">
        <f>IF(Q145="","",VLOOKUP(F145,'Appendix 3 Rules'!$A$1:$N$34,6,FALSE))</f>
        <v/>
      </c>
      <c r="AM145" s="13" t="str">
        <f>IF(AND(F145="f",U145&lt;&gt;""),VLOOKUP(F145,'Appendix 3 Rules'!$A$1:$N$34,8,FALSE),"")</f>
        <v/>
      </c>
    </row>
    <row r="146" spans="1:39" ht="18" customHeight="1" x14ac:dyDescent="0.2">
      <c r="B146" s="78"/>
      <c r="C146" s="9"/>
      <c r="D146" s="10"/>
      <c r="E146" s="9"/>
      <c r="F146" s="8"/>
      <c r="G146" s="20" t="str">
        <f>IF(F146="","",SUMPRODUCT(IF(I146="",0,INDEX('Appendix 3 Rules'!$B$2:$B$18,MATCH(F146,'Appendix 3 Rules'!$A$2:$A$17))))+(IF(K146="",0,INDEX('Appendix 3 Rules'!$C$2:$C$18,MATCH(F146,'Appendix 3 Rules'!$A$2:$A$17))))+(IF(M146="",0,INDEX('Appendix 3 Rules'!$D$2:$D$18,MATCH(F146,'Appendix 3 Rules'!$A$2:$A$17))))+(IF(O146="",0,INDEX('Appendix 3 Rules'!$E$2:$E$18,MATCH(F146,'Appendix 3 Rules'!$A$2:$A$17))))+(IF(Q146="",0,INDEX('Appendix 3 Rules'!$F$2:$F$18,MATCH(F146,'Appendix 3 Rules'!$A$2:$A$17))))+(IF(S146="",0,INDEX('Appendix 3 Rules'!$G$2:$G$18,MATCH(F146,'Appendix 3 Rules'!$A$2:$A$17))))+(IF(U146="",0,INDEX('Appendix 3 Rules'!$H$2:$H$18,MATCH(F146,'Appendix 3 Rules'!$A$2:$A$17))))+(IF(W146="",0,INDEX('Appendix 3 Rules'!$I$2:$I$18,MATCH(F146,'Appendix 3 Rules'!$A$2:$A$17))))+(IF(Y146="",0,INDEX('Appendix 3 Rules'!$J$2:$J$18,MATCH(F146,'Appendix 3 Rules'!$A$2:$A$17))))+(IF(AA146="",0,INDEX('Appendix 3 Rules'!$K$2:$K$18,MATCH(F146,'Appendix 3 Rules'!$A$2:$A$17))))+(IF(AC146="",0,INDEX('Appendix 3 Rules'!$L$2:$L$18,MATCH(F146,'Appendix 3 Rules'!$A$2:$A$17))))+(IF(AE146="",0,INDEX('Appendix 3 Rules'!$M$2:$M$18,MATCH(F146,'Appendix 3 Rules'!$A$2:$A$17))))+(IF(AG146="",0,INDEX('Appendix 3 Rules'!$N$2:$N$18,MATCH(F146,'Appendix 3 Rules'!$A$2:$A$17))))+(IF(F146="gc1",VLOOKUP(F146,'Appendix 3 Rules'!A$34:$O137,15)))+(IF(F146="gc2",VLOOKUP(F146,'Appendix 3 Rules'!A$34:$O137,15)))+(IF(F146="gc3",VLOOKUP(F146,'Appendix 3 Rules'!A$34:$O137,15)))+(IF(F146="gr1",VLOOKUP(F146,'Appendix 3 Rules'!A$34:$O137,15)))+(IF(F146="gr2",VLOOKUP(F146,'Appendix 3 Rules'!A$34:$O137,15)))+(IF(F146="gr3",VLOOKUP(F146,'Appendix 3 Rules'!A$34:$O137,15)))+(IF(F146="h1",VLOOKUP(F146,'Appendix 3 Rules'!A$34:$O137,15)))+(IF(F146="h2",VLOOKUP(F146,'Appendix 3 Rules'!A$34:$O137,15)))+(IF(F146="h3",VLOOKUP(F146,'Appendix 3 Rules'!A$34:$O137,15)))+(IF(F146="i1",VLOOKUP(F146,'Appendix 3 Rules'!A$34:$O137,15)))+(IF(F146="i2",VLOOKUP(F146,'Appendix 3 Rules'!A$34:$O137,15)))+(IF(F146="j1",VLOOKUP(F146,'Appendix 3 Rules'!A$34:$O137,15)))+(IF(F146="j2",VLOOKUP(F146,'Appendix 3 Rules'!A$34:$O137,15)))+(IF(F146="k",VLOOKUP(F146,'Appendix 3 Rules'!A$34:$O137,15)))+(IF(F146="l1",VLOOKUP(F146,'Appendix 3 Rules'!A$34:$O137,15)))+(IF(F146="l2",VLOOKUP(F146,'Appendix 3 Rules'!A$34:$O137,15)))+(IF(F146="m1",VLOOKUP(F146,'Appendix 3 Rules'!A$34:$O137,15)))+(IF(F146="m2",VLOOKUP(F146,'Appendix 3 Rules'!A$34:$O137,15)))+(IF(F146="m3",VLOOKUP(F146,'Appendix 3 Rules'!A$34:$O137,15)))+(IF(F146="n",VLOOKUP(F146,'Appendix 3 Rules'!A$34:$O137,15)))+(IF(F146="o",VLOOKUP(F146,'Appendix 3 Rules'!A$34:$O137,15)))+(IF(F146="p",VLOOKUP(F146,'Appendix 3 Rules'!A$34:$O137,15)))+(IF(F146="q",VLOOKUP(F146,'Appendix 3 Rules'!A$34:$O137,15)))+(IF(F146="r",VLOOKUP(F146,'Appendix 3 Rules'!A$34:$O137,15)))+(IF(F146="s",VLOOKUP(F146,'Appendix 3 Rules'!A$34:$O137,15)))+(IF(F146="t",VLOOKUP(F146,'Appendix 3 Rules'!A$34:$O137,15)))+(IF(F146="u",VLOOKUP(F146,'Appendix 3 Rules'!A$34:$O137,15))))</f>
        <v/>
      </c>
      <c r="H146" s="80" t="str">
        <f>IF(F146="","",IF(OR(F146="d",F146="e",F146="gc1",F146="gc2",F146="gc3",F146="gr1",F146="gr2",F146="gr3",F146="h1",F146="h2",F146="h3",F146="i1",F146="i2",F146="j1",F146="j2",F146="k",F146="l1",F146="l2",F146="m1",F146="m2",F146="m3",F146="n",F146="o",F146="p",F146="q",F146="r",F146="s",F146="t",F146="u",F146="f"),MIN(G146,VLOOKUP(F146,'Appx 3 (Mass) Rules'!$A$1:$D$150,4,0)),MIN(G146,VLOOKUP(F146,'Appx 3 (Mass) Rules'!$A$1:$D$150,4,0),SUMPRODUCT(IF(I146="",0,INDEX('Appendix 3 Rules'!$B$2:$B$18,MATCH(F146,'Appendix 3 Rules'!$A$2:$A$17))))+(IF(K146="",0,INDEX('Appendix 3 Rules'!$C$2:$C$18,MATCH(F146,'Appendix 3 Rules'!$A$2:$A$17))))+(IF(M146="",0,INDEX('Appendix 3 Rules'!$D$2:$D$18,MATCH(F146,'Appendix 3 Rules'!$A$2:$A$17))))+(IF(O146="",0,INDEX('Appendix 3 Rules'!$E$2:$E$18,MATCH(F146,'Appendix 3 Rules'!$A$2:$A$17))))+(IF(Q146="",0,INDEX('Appendix 3 Rules'!$F$2:$F$18,MATCH(F146,'Appendix 3 Rules'!$A$2:$A$17))))+(IF(S146="",0,INDEX('Appendix 3 Rules'!$G$2:$G$18,MATCH(F146,'Appendix 3 Rules'!$A$2:$A$17))))+(IF(U146="",0,INDEX('Appendix 3 Rules'!$H$2:$H$18,MATCH(F146,'Appendix 3 Rules'!$A$2:$A$17))))+(IF(W146="",0,INDEX('Appendix 3 Rules'!$I$2:$I$18,MATCH(F146,'Appendix 3 Rules'!$A$2:$A$17))))+(IF(Y146="",0,INDEX('Appendix 3 Rules'!$J$2:$J$18,MATCH(F146,'Appendix 3 Rules'!$A$2:$A$17))))+(IF(AA146="",0,INDEX('Appendix 3 Rules'!$K$2:$K$18,MATCH(F146,'Appendix 3 Rules'!$A$2:$A$17))))+(IF(AC146="",0,INDEX('Appendix 3 Rules'!$L$2:$L$18,MATCH(F146,'Appendix 3 Rules'!$A$2:$A$17))))+(IF(AE146="",0,INDEX('Appendix 3 Rules'!$M$2:$M$18,MATCH(F146,'Appendix 3 Rules'!$A$2:$A$17))))+(IF(AG146="",0,INDEX('Appendix 3 Rules'!$N$2:$N$18,MATCH(F146,'Appendix 3 Rules'!$A$2:$A$17))))+(IF(F146="gc1",VLOOKUP(F146,'Appendix 3 Rules'!A$34:$O137,15)))+(IF(F146="gc2",VLOOKUP(F146,'Appendix 3 Rules'!A$34:$O137,15)))+(IF(F146="gc3",VLOOKUP(F146,'Appendix 3 Rules'!A$34:$O137,15)))+(IF(F146="gr1",VLOOKUP(F146,'Appendix 3 Rules'!A$34:$O137,15)))+(IF(F146="gr2",VLOOKUP(F146,'Appendix 3 Rules'!A$34:$O137,15)))+(IF(F146="gr3",VLOOKUP(F146,'Appendix 3 Rules'!A$34:$O137,15)))+(IF(F146="h1",VLOOKUP(F146,'Appendix 3 Rules'!A$34:$O137,15)))+(IF(F146="h2",VLOOKUP(F146,'Appendix 3 Rules'!A$34:$O137,15)))+(IF(F146="h3",VLOOKUP(F146,'Appendix 3 Rules'!A$34:$O137,15)))+(IF(F146="i1",VLOOKUP(F146,'Appendix 3 Rules'!A$34:$O137,15)))+(IF(F146="i2",VLOOKUP(F146,'Appendix 3 Rules'!A$34:$O137,15)))+(IF(F146="j1",VLOOKUP(F146,'Appendix 3 Rules'!A$34:$O137,15)))+(IF(F146="j2",VLOOKUP(F146,'Appendix 3 Rules'!A$34:$O137,15)))+(IF(F146="k",VLOOKUP(F146,'Appendix 3 Rules'!A$34:$O137,15)))+(IF(F146="l1",VLOOKUP(F146,'Appendix 3 Rules'!A$34:$O137,15)))+(IF(F146="l2",VLOOKUP(F146,'Appendix 3 Rules'!A$34:$O137,15)))+(IF(F146="m1",VLOOKUP(F146,'Appendix 3 Rules'!A$34:$O137,15)))+(IF(F146="m2",VLOOKUP(F146,'Appendix 3 Rules'!A$34:$O137,15)))+(IF(F146="m3",VLOOKUP(F146,'Appendix 3 Rules'!A$34:$O137,15)))+(IF(F146="n",VLOOKUP(F146,'Appendix 3 Rules'!A$34:$O137,15)))+(IF(F146="o",VLOOKUP(F146,'Appendix 3 Rules'!A$34:$O137,15)))+(IF(F146="p",VLOOKUP(F146,'Appendix 3 Rules'!A$34:$O137,15)))+(IF(F146="q",VLOOKUP(F146,'Appendix 3 Rules'!A$34:$O137,15)))+(IF(F146="r",VLOOKUP(F146,'Appendix 3 Rules'!A$34:$O137,15)))+(IF(F146="s",VLOOKUP(F146,'Appendix 3 Rules'!A$34:$O137,15)))+(IF(F146="t",VLOOKUP(F146,'Appendix 3 Rules'!A$34:$O137,15)))+(IF(F146="u",VLOOKUP(F146,'Appendix 3 Rules'!A$34:$O137,15))))))</f>
        <v/>
      </c>
      <c r="I146" s="11"/>
      <c r="J146" s="14"/>
      <c r="K146" s="11"/>
      <c r="L146" s="14"/>
      <c r="M146" s="11"/>
      <c r="N146" s="14"/>
      <c r="O146" s="11"/>
      <c r="P146" s="14"/>
      <c r="Q146" s="11"/>
      <c r="R146" s="14"/>
      <c r="S146" s="76"/>
      <c r="T146" s="14"/>
      <c r="U146" s="11"/>
      <c r="V146" s="14"/>
      <c r="W146" s="11"/>
      <c r="X146" s="14"/>
      <c r="Y146" s="77"/>
      <c r="Z146" s="14"/>
      <c r="AA146" s="77"/>
      <c r="AB146" s="14"/>
      <c r="AC146" s="8"/>
      <c r="AD146" s="13"/>
      <c r="AE146" s="8"/>
      <c r="AF146" s="13"/>
      <c r="AG146" s="8"/>
      <c r="AH146" s="13"/>
      <c r="AI146" s="60"/>
      <c r="AK146" s="13" t="str">
        <f>IF(AND(F146&lt;&gt;"f",M146&lt;&gt;""),VLOOKUP(F146,'Appendix 3 Rules'!$A$1:$O$34,4,FALSE),"")</f>
        <v/>
      </c>
      <c r="AL146" s="13" t="str">
        <f>IF(Q146="","",VLOOKUP(F146,'Appendix 3 Rules'!$A$1:$N$34,6,FALSE))</f>
        <v/>
      </c>
      <c r="AM146" s="13" t="str">
        <f>IF(AND(F146="f",U146&lt;&gt;""),VLOOKUP(F146,'Appendix 3 Rules'!$A$1:$N$34,8,FALSE),"")</f>
        <v/>
      </c>
    </row>
    <row r="147" spans="1:39" ht="18" customHeight="1" x14ac:dyDescent="0.2">
      <c r="B147" s="78"/>
      <c r="C147" s="9"/>
      <c r="D147" s="10"/>
      <c r="E147" s="9"/>
      <c r="F147" s="8"/>
      <c r="G147" s="20" t="str">
        <f>IF(F147="","",SUMPRODUCT(IF(I147="",0,INDEX('Appendix 3 Rules'!$B$2:$B$18,MATCH(F147,'Appendix 3 Rules'!$A$2:$A$17))))+(IF(K147="",0,INDEX('Appendix 3 Rules'!$C$2:$C$18,MATCH(F147,'Appendix 3 Rules'!$A$2:$A$17))))+(IF(M147="",0,INDEX('Appendix 3 Rules'!$D$2:$D$18,MATCH(F147,'Appendix 3 Rules'!$A$2:$A$17))))+(IF(O147="",0,INDEX('Appendix 3 Rules'!$E$2:$E$18,MATCH(F147,'Appendix 3 Rules'!$A$2:$A$17))))+(IF(Q147="",0,INDEX('Appendix 3 Rules'!$F$2:$F$18,MATCH(F147,'Appendix 3 Rules'!$A$2:$A$17))))+(IF(S147="",0,INDEX('Appendix 3 Rules'!$G$2:$G$18,MATCH(F147,'Appendix 3 Rules'!$A$2:$A$17))))+(IF(U147="",0,INDEX('Appendix 3 Rules'!$H$2:$H$18,MATCH(F147,'Appendix 3 Rules'!$A$2:$A$17))))+(IF(W147="",0,INDEX('Appendix 3 Rules'!$I$2:$I$18,MATCH(F147,'Appendix 3 Rules'!$A$2:$A$17))))+(IF(Y147="",0,INDEX('Appendix 3 Rules'!$J$2:$J$18,MATCH(F147,'Appendix 3 Rules'!$A$2:$A$17))))+(IF(AA147="",0,INDEX('Appendix 3 Rules'!$K$2:$K$18,MATCH(F147,'Appendix 3 Rules'!$A$2:$A$17))))+(IF(AC147="",0,INDEX('Appendix 3 Rules'!$L$2:$L$18,MATCH(F147,'Appendix 3 Rules'!$A$2:$A$17))))+(IF(AE147="",0,INDEX('Appendix 3 Rules'!$M$2:$M$18,MATCH(F147,'Appendix 3 Rules'!$A$2:$A$17))))+(IF(AG147="",0,INDEX('Appendix 3 Rules'!$N$2:$N$18,MATCH(F147,'Appendix 3 Rules'!$A$2:$A$17))))+(IF(F147="gc1",VLOOKUP(F147,'Appendix 3 Rules'!A$34:$O138,15)))+(IF(F147="gc2",VLOOKUP(F147,'Appendix 3 Rules'!A$34:$O138,15)))+(IF(F147="gc3",VLOOKUP(F147,'Appendix 3 Rules'!A$34:$O138,15)))+(IF(F147="gr1",VLOOKUP(F147,'Appendix 3 Rules'!A$34:$O138,15)))+(IF(F147="gr2",VLOOKUP(F147,'Appendix 3 Rules'!A$34:$O138,15)))+(IF(F147="gr3",VLOOKUP(F147,'Appendix 3 Rules'!A$34:$O138,15)))+(IF(F147="h1",VLOOKUP(F147,'Appendix 3 Rules'!A$34:$O138,15)))+(IF(F147="h2",VLOOKUP(F147,'Appendix 3 Rules'!A$34:$O138,15)))+(IF(F147="h3",VLOOKUP(F147,'Appendix 3 Rules'!A$34:$O138,15)))+(IF(F147="i1",VLOOKUP(F147,'Appendix 3 Rules'!A$34:$O138,15)))+(IF(F147="i2",VLOOKUP(F147,'Appendix 3 Rules'!A$34:$O138,15)))+(IF(F147="j1",VLOOKUP(F147,'Appendix 3 Rules'!A$34:$O138,15)))+(IF(F147="j2",VLOOKUP(F147,'Appendix 3 Rules'!A$34:$O138,15)))+(IF(F147="k",VLOOKUP(F147,'Appendix 3 Rules'!A$34:$O138,15)))+(IF(F147="l1",VLOOKUP(F147,'Appendix 3 Rules'!A$34:$O138,15)))+(IF(F147="l2",VLOOKUP(F147,'Appendix 3 Rules'!A$34:$O138,15)))+(IF(F147="m1",VLOOKUP(F147,'Appendix 3 Rules'!A$34:$O138,15)))+(IF(F147="m2",VLOOKUP(F147,'Appendix 3 Rules'!A$34:$O138,15)))+(IF(F147="m3",VLOOKUP(F147,'Appendix 3 Rules'!A$34:$O138,15)))+(IF(F147="n",VLOOKUP(F147,'Appendix 3 Rules'!A$34:$O138,15)))+(IF(F147="o",VLOOKUP(F147,'Appendix 3 Rules'!A$34:$O138,15)))+(IF(F147="p",VLOOKUP(F147,'Appendix 3 Rules'!A$34:$O138,15)))+(IF(F147="q",VLOOKUP(F147,'Appendix 3 Rules'!A$34:$O138,15)))+(IF(F147="r",VLOOKUP(F147,'Appendix 3 Rules'!A$34:$O138,15)))+(IF(F147="s",VLOOKUP(F147,'Appendix 3 Rules'!A$34:$O138,15)))+(IF(F147="t",VLOOKUP(F147,'Appendix 3 Rules'!A$34:$O138,15)))+(IF(F147="u",VLOOKUP(F147,'Appendix 3 Rules'!A$34:$O138,15))))</f>
        <v/>
      </c>
      <c r="H147" s="80" t="str">
        <f>IF(F147="","",IF(OR(F147="d",F147="e",F147="gc1",F147="gc2",F147="gc3",F147="gr1",F147="gr2",F147="gr3",F147="h1",F147="h2",F147="h3",F147="i1",F147="i2",F147="j1",F147="j2",F147="k",F147="l1",F147="l2",F147="m1",F147="m2",F147="m3",F147="n",F147="o",F147="p",F147="q",F147="r",F147="s",F147="t",F147="u",F147="f"),MIN(G147,VLOOKUP(F147,'Appx 3 (Mass) Rules'!$A$1:$D$150,4,0)),MIN(G147,VLOOKUP(F147,'Appx 3 (Mass) Rules'!$A$1:$D$150,4,0),SUMPRODUCT(IF(I147="",0,INDEX('Appendix 3 Rules'!$B$2:$B$18,MATCH(F147,'Appendix 3 Rules'!$A$2:$A$17))))+(IF(K147="",0,INDEX('Appendix 3 Rules'!$C$2:$C$18,MATCH(F147,'Appendix 3 Rules'!$A$2:$A$17))))+(IF(M147="",0,INDEX('Appendix 3 Rules'!$D$2:$D$18,MATCH(F147,'Appendix 3 Rules'!$A$2:$A$17))))+(IF(O147="",0,INDEX('Appendix 3 Rules'!$E$2:$E$18,MATCH(F147,'Appendix 3 Rules'!$A$2:$A$17))))+(IF(Q147="",0,INDEX('Appendix 3 Rules'!$F$2:$F$18,MATCH(F147,'Appendix 3 Rules'!$A$2:$A$17))))+(IF(S147="",0,INDEX('Appendix 3 Rules'!$G$2:$G$18,MATCH(F147,'Appendix 3 Rules'!$A$2:$A$17))))+(IF(U147="",0,INDEX('Appendix 3 Rules'!$H$2:$H$18,MATCH(F147,'Appendix 3 Rules'!$A$2:$A$17))))+(IF(W147="",0,INDEX('Appendix 3 Rules'!$I$2:$I$18,MATCH(F147,'Appendix 3 Rules'!$A$2:$A$17))))+(IF(Y147="",0,INDEX('Appendix 3 Rules'!$J$2:$J$18,MATCH(F147,'Appendix 3 Rules'!$A$2:$A$17))))+(IF(AA147="",0,INDEX('Appendix 3 Rules'!$K$2:$K$18,MATCH(F147,'Appendix 3 Rules'!$A$2:$A$17))))+(IF(AC147="",0,INDEX('Appendix 3 Rules'!$L$2:$L$18,MATCH(F147,'Appendix 3 Rules'!$A$2:$A$17))))+(IF(AE147="",0,INDEX('Appendix 3 Rules'!$M$2:$M$18,MATCH(F147,'Appendix 3 Rules'!$A$2:$A$17))))+(IF(AG147="",0,INDEX('Appendix 3 Rules'!$N$2:$N$18,MATCH(F147,'Appendix 3 Rules'!$A$2:$A$17))))+(IF(F147="gc1",VLOOKUP(F147,'Appendix 3 Rules'!A$34:$O138,15)))+(IF(F147="gc2",VLOOKUP(F147,'Appendix 3 Rules'!A$34:$O138,15)))+(IF(F147="gc3",VLOOKUP(F147,'Appendix 3 Rules'!A$34:$O138,15)))+(IF(F147="gr1",VLOOKUP(F147,'Appendix 3 Rules'!A$34:$O138,15)))+(IF(F147="gr2",VLOOKUP(F147,'Appendix 3 Rules'!A$34:$O138,15)))+(IF(F147="gr3",VLOOKUP(F147,'Appendix 3 Rules'!A$34:$O138,15)))+(IF(F147="h1",VLOOKUP(F147,'Appendix 3 Rules'!A$34:$O138,15)))+(IF(F147="h2",VLOOKUP(F147,'Appendix 3 Rules'!A$34:$O138,15)))+(IF(F147="h3",VLOOKUP(F147,'Appendix 3 Rules'!A$34:$O138,15)))+(IF(F147="i1",VLOOKUP(F147,'Appendix 3 Rules'!A$34:$O138,15)))+(IF(F147="i2",VLOOKUP(F147,'Appendix 3 Rules'!A$34:$O138,15)))+(IF(F147="j1",VLOOKUP(F147,'Appendix 3 Rules'!A$34:$O138,15)))+(IF(F147="j2",VLOOKUP(F147,'Appendix 3 Rules'!A$34:$O138,15)))+(IF(F147="k",VLOOKUP(F147,'Appendix 3 Rules'!A$34:$O138,15)))+(IF(F147="l1",VLOOKUP(F147,'Appendix 3 Rules'!A$34:$O138,15)))+(IF(F147="l2",VLOOKUP(F147,'Appendix 3 Rules'!A$34:$O138,15)))+(IF(F147="m1",VLOOKUP(F147,'Appendix 3 Rules'!A$34:$O138,15)))+(IF(F147="m2",VLOOKUP(F147,'Appendix 3 Rules'!A$34:$O138,15)))+(IF(F147="m3",VLOOKUP(F147,'Appendix 3 Rules'!A$34:$O138,15)))+(IF(F147="n",VLOOKUP(F147,'Appendix 3 Rules'!A$34:$O138,15)))+(IF(F147="o",VLOOKUP(F147,'Appendix 3 Rules'!A$34:$O138,15)))+(IF(F147="p",VLOOKUP(F147,'Appendix 3 Rules'!A$34:$O138,15)))+(IF(F147="q",VLOOKUP(F147,'Appendix 3 Rules'!A$34:$O138,15)))+(IF(F147="r",VLOOKUP(F147,'Appendix 3 Rules'!A$34:$O138,15)))+(IF(F147="s",VLOOKUP(F147,'Appendix 3 Rules'!A$34:$O138,15)))+(IF(F147="t",VLOOKUP(F147,'Appendix 3 Rules'!A$34:$O138,15)))+(IF(F147="u",VLOOKUP(F147,'Appendix 3 Rules'!A$34:$O138,15))))))</f>
        <v/>
      </c>
      <c r="I147" s="12"/>
      <c r="J147" s="13"/>
      <c r="K147" s="12"/>
      <c r="L147" s="13"/>
      <c r="M147" s="12"/>
      <c r="N147" s="13"/>
      <c r="O147" s="12"/>
      <c r="P147" s="13"/>
      <c r="Q147" s="12"/>
      <c r="R147" s="13"/>
      <c r="S147" s="12"/>
      <c r="T147" s="13"/>
      <c r="U147" s="12"/>
      <c r="V147" s="13"/>
      <c r="W147" s="12"/>
      <c r="X147" s="13"/>
      <c r="Y147" s="12"/>
      <c r="Z147" s="13"/>
      <c r="AA147" s="12"/>
      <c r="AB147" s="13"/>
      <c r="AC147" s="8"/>
      <c r="AD147" s="13"/>
      <c r="AE147" s="8"/>
      <c r="AF147" s="13"/>
      <c r="AG147" s="8"/>
      <c r="AH147" s="13"/>
      <c r="AI147" s="60"/>
      <c r="AK147" s="13" t="str">
        <f>IF(AND(F147&lt;&gt;"f",M147&lt;&gt;""),VLOOKUP(F147,'Appendix 3 Rules'!$A$1:$O$34,4,FALSE),"")</f>
        <v/>
      </c>
      <c r="AL147" s="13" t="str">
        <f>IF(Q147="","",VLOOKUP(F147,'Appendix 3 Rules'!$A$1:$N$34,6,FALSE))</f>
        <v/>
      </c>
      <c r="AM147" s="13" t="str">
        <f>IF(AND(F147="f",U147&lt;&gt;""),VLOOKUP(F147,'Appendix 3 Rules'!$A$1:$N$34,8,FALSE),"")</f>
        <v/>
      </c>
    </row>
    <row r="148" spans="1:39" ht="18" customHeight="1" x14ac:dyDescent="0.2">
      <c r="B148" s="78"/>
      <c r="C148" s="9"/>
      <c r="D148" s="10"/>
      <c r="E148" s="9"/>
      <c r="F148" s="8"/>
      <c r="G148" s="20" t="str">
        <f>IF(F148="","",SUMPRODUCT(IF(I148="",0,INDEX('Appendix 3 Rules'!$B$2:$B$18,MATCH(F148,'Appendix 3 Rules'!$A$2:$A$17))))+(IF(K148="",0,INDEX('Appendix 3 Rules'!$C$2:$C$18,MATCH(F148,'Appendix 3 Rules'!$A$2:$A$17))))+(IF(M148="",0,INDEX('Appendix 3 Rules'!$D$2:$D$18,MATCH(F148,'Appendix 3 Rules'!$A$2:$A$17))))+(IF(O148="",0,INDEX('Appendix 3 Rules'!$E$2:$E$18,MATCH(F148,'Appendix 3 Rules'!$A$2:$A$17))))+(IF(Q148="",0,INDEX('Appendix 3 Rules'!$F$2:$F$18,MATCH(F148,'Appendix 3 Rules'!$A$2:$A$17))))+(IF(S148="",0,INDEX('Appendix 3 Rules'!$G$2:$G$18,MATCH(F148,'Appendix 3 Rules'!$A$2:$A$17))))+(IF(U148="",0,INDEX('Appendix 3 Rules'!$H$2:$H$18,MATCH(F148,'Appendix 3 Rules'!$A$2:$A$17))))+(IF(W148="",0,INDEX('Appendix 3 Rules'!$I$2:$I$18,MATCH(F148,'Appendix 3 Rules'!$A$2:$A$17))))+(IF(Y148="",0,INDEX('Appendix 3 Rules'!$J$2:$J$18,MATCH(F148,'Appendix 3 Rules'!$A$2:$A$17))))+(IF(AA148="",0,INDEX('Appendix 3 Rules'!$K$2:$K$18,MATCH(F148,'Appendix 3 Rules'!$A$2:$A$17))))+(IF(AC148="",0,INDEX('Appendix 3 Rules'!$L$2:$L$18,MATCH(F148,'Appendix 3 Rules'!$A$2:$A$17))))+(IF(AE148="",0,INDEX('Appendix 3 Rules'!$M$2:$M$18,MATCH(F148,'Appendix 3 Rules'!$A$2:$A$17))))+(IF(AG148="",0,INDEX('Appendix 3 Rules'!$N$2:$N$18,MATCH(F148,'Appendix 3 Rules'!$A$2:$A$17))))+(IF(F148="gc1",VLOOKUP(F148,'Appendix 3 Rules'!A$34:$O139,15)))+(IF(F148="gc2",VLOOKUP(F148,'Appendix 3 Rules'!A$34:$O139,15)))+(IF(F148="gc3",VLOOKUP(F148,'Appendix 3 Rules'!A$34:$O139,15)))+(IF(F148="gr1",VLOOKUP(F148,'Appendix 3 Rules'!A$34:$O139,15)))+(IF(F148="gr2",VLOOKUP(F148,'Appendix 3 Rules'!A$34:$O139,15)))+(IF(F148="gr3",VLOOKUP(F148,'Appendix 3 Rules'!A$34:$O139,15)))+(IF(F148="h1",VLOOKUP(F148,'Appendix 3 Rules'!A$34:$O139,15)))+(IF(F148="h2",VLOOKUP(F148,'Appendix 3 Rules'!A$34:$O139,15)))+(IF(F148="h3",VLOOKUP(F148,'Appendix 3 Rules'!A$34:$O139,15)))+(IF(F148="i1",VLOOKUP(F148,'Appendix 3 Rules'!A$34:$O139,15)))+(IF(F148="i2",VLOOKUP(F148,'Appendix 3 Rules'!A$34:$O139,15)))+(IF(F148="j1",VLOOKUP(F148,'Appendix 3 Rules'!A$34:$O139,15)))+(IF(F148="j2",VLOOKUP(F148,'Appendix 3 Rules'!A$34:$O139,15)))+(IF(F148="k",VLOOKUP(F148,'Appendix 3 Rules'!A$34:$O139,15)))+(IF(F148="l1",VLOOKUP(F148,'Appendix 3 Rules'!A$34:$O139,15)))+(IF(F148="l2",VLOOKUP(F148,'Appendix 3 Rules'!A$34:$O139,15)))+(IF(F148="m1",VLOOKUP(F148,'Appendix 3 Rules'!A$34:$O139,15)))+(IF(F148="m2",VLOOKUP(F148,'Appendix 3 Rules'!A$34:$O139,15)))+(IF(F148="m3",VLOOKUP(F148,'Appendix 3 Rules'!A$34:$O139,15)))+(IF(F148="n",VLOOKUP(F148,'Appendix 3 Rules'!A$34:$O139,15)))+(IF(F148="o",VLOOKUP(F148,'Appendix 3 Rules'!A$34:$O139,15)))+(IF(F148="p",VLOOKUP(F148,'Appendix 3 Rules'!A$34:$O139,15)))+(IF(F148="q",VLOOKUP(F148,'Appendix 3 Rules'!A$34:$O139,15)))+(IF(F148="r",VLOOKUP(F148,'Appendix 3 Rules'!A$34:$O139,15)))+(IF(F148="s",VLOOKUP(F148,'Appendix 3 Rules'!A$34:$O139,15)))+(IF(F148="t",VLOOKUP(F148,'Appendix 3 Rules'!A$34:$O139,15)))+(IF(F148="u",VLOOKUP(F148,'Appendix 3 Rules'!A$34:$O139,15))))</f>
        <v/>
      </c>
      <c r="H148" s="80" t="str">
        <f>IF(F148="","",IF(OR(F148="d",F148="e",F148="gc1",F148="gc2",F148="gc3",F148="gr1",F148="gr2",F148="gr3",F148="h1",F148="h2",F148="h3",F148="i1",F148="i2",F148="j1",F148="j2",F148="k",F148="l1",F148="l2",F148="m1",F148="m2",F148="m3",F148="n",F148="o",F148="p",F148="q",F148="r",F148="s",F148="t",F148="u",F148="f"),MIN(G148,VLOOKUP(F148,'Appx 3 (Mass) Rules'!$A$1:$D$150,4,0)),MIN(G148,VLOOKUP(F148,'Appx 3 (Mass) Rules'!$A$1:$D$150,4,0),SUMPRODUCT(IF(I148="",0,INDEX('Appendix 3 Rules'!$B$2:$B$18,MATCH(F148,'Appendix 3 Rules'!$A$2:$A$17))))+(IF(K148="",0,INDEX('Appendix 3 Rules'!$C$2:$C$18,MATCH(F148,'Appendix 3 Rules'!$A$2:$A$17))))+(IF(M148="",0,INDEX('Appendix 3 Rules'!$D$2:$D$18,MATCH(F148,'Appendix 3 Rules'!$A$2:$A$17))))+(IF(O148="",0,INDEX('Appendix 3 Rules'!$E$2:$E$18,MATCH(F148,'Appendix 3 Rules'!$A$2:$A$17))))+(IF(Q148="",0,INDEX('Appendix 3 Rules'!$F$2:$F$18,MATCH(F148,'Appendix 3 Rules'!$A$2:$A$17))))+(IF(S148="",0,INDEX('Appendix 3 Rules'!$G$2:$G$18,MATCH(F148,'Appendix 3 Rules'!$A$2:$A$17))))+(IF(U148="",0,INDEX('Appendix 3 Rules'!$H$2:$H$18,MATCH(F148,'Appendix 3 Rules'!$A$2:$A$17))))+(IF(W148="",0,INDEX('Appendix 3 Rules'!$I$2:$I$18,MATCH(F148,'Appendix 3 Rules'!$A$2:$A$17))))+(IF(Y148="",0,INDEX('Appendix 3 Rules'!$J$2:$J$18,MATCH(F148,'Appendix 3 Rules'!$A$2:$A$17))))+(IF(AA148="",0,INDEX('Appendix 3 Rules'!$K$2:$K$18,MATCH(F148,'Appendix 3 Rules'!$A$2:$A$17))))+(IF(AC148="",0,INDEX('Appendix 3 Rules'!$L$2:$L$18,MATCH(F148,'Appendix 3 Rules'!$A$2:$A$17))))+(IF(AE148="",0,INDEX('Appendix 3 Rules'!$M$2:$M$18,MATCH(F148,'Appendix 3 Rules'!$A$2:$A$17))))+(IF(AG148="",0,INDEX('Appendix 3 Rules'!$N$2:$N$18,MATCH(F148,'Appendix 3 Rules'!$A$2:$A$17))))+(IF(F148="gc1",VLOOKUP(F148,'Appendix 3 Rules'!A$34:$O139,15)))+(IF(F148="gc2",VLOOKUP(F148,'Appendix 3 Rules'!A$34:$O139,15)))+(IF(F148="gc3",VLOOKUP(F148,'Appendix 3 Rules'!A$34:$O139,15)))+(IF(F148="gr1",VLOOKUP(F148,'Appendix 3 Rules'!A$34:$O139,15)))+(IF(F148="gr2",VLOOKUP(F148,'Appendix 3 Rules'!A$34:$O139,15)))+(IF(F148="gr3",VLOOKUP(F148,'Appendix 3 Rules'!A$34:$O139,15)))+(IF(F148="h1",VLOOKUP(F148,'Appendix 3 Rules'!A$34:$O139,15)))+(IF(F148="h2",VLOOKUP(F148,'Appendix 3 Rules'!A$34:$O139,15)))+(IF(F148="h3",VLOOKUP(F148,'Appendix 3 Rules'!A$34:$O139,15)))+(IF(F148="i1",VLOOKUP(F148,'Appendix 3 Rules'!A$34:$O139,15)))+(IF(F148="i2",VLOOKUP(F148,'Appendix 3 Rules'!A$34:$O139,15)))+(IF(F148="j1",VLOOKUP(F148,'Appendix 3 Rules'!A$34:$O139,15)))+(IF(F148="j2",VLOOKUP(F148,'Appendix 3 Rules'!A$34:$O139,15)))+(IF(F148="k",VLOOKUP(F148,'Appendix 3 Rules'!A$34:$O139,15)))+(IF(F148="l1",VLOOKUP(F148,'Appendix 3 Rules'!A$34:$O139,15)))+(IF(F148="l2",VLOOKUP(F148,'Appendix 3 Rules'!A$34:$O139,15)))+(IF(F148="m1",VLOOKUP(F148,'Appendix 3 Rules'!A$34:$O139,15)))+(IF(F148="m2",VLOOKUP(F148,'Appendix 3 Rules'!A$34:$O139,15)))+(IF(F148="m3",VLOOKUP(F148,'Appendix 3 Rules'!A$34:$O139,15)))+(IF(F148="n",VLOOKUP(F148,'Appendix 3 Rules'!A$34:$O139,15)))+(IF(F148="o",VLOOKUP(F148,'Appendix 3 Rules'!A$34:$O139,15)))+(IF(F148="p",VLOOKUP(F148,'Appendix 3 Rules'!A$34:$O139,15)))+(IF(F148="q",VLOOKUP(F148,'Appendix 3 Rules'!A$34:$O139,15)))+(IF(F148="r",VLOOKUP(F148,'Appendix 3 Rules'!A$34:$O139,15)))+(IF(F148="s",VLOOKUP(F148,'Appendix 3 Rules'!A$34:$O139,15)))+(IF(F148="t",VLOOKUP(F148,'Appendix 3 Rules'!A$34:$O139,15)))+(IF(F148="u",VLOOKUP(F148,'Appendix 3 Rules'!A$34:$O139,15))))))</f>
        <v/>
      </c>
      <c r="I148" s="11"/>
      <c r="J148" s="14"/>
      <c r="K148" s="11"/>
      <c r="L148" s="14"/>
      <c r="M148" s="11"/>
      <c r="N148" s="14"/>
      <c r="O148" s="11"/>
      <c r="P148" s="14"/>
      <c r="Q148" s="11"/>
      <c r="R148" s="14"/>
      <c r="S148" s="76"/>
      <c r="T148" s="14"/>
      <c r="U148" s="11"/>
      <c r="V148" s="14"/>
      <c r="W148" s="11"/>
      <c r="X148" s="14"/>
      <c r="Y148" s="77"/>
      <c r="Z148" s="14"/>
      <c r="AA148" s="77"/>
      <c r="AB148" s="14"/>
      <c r="AC148" s="8"/>
      <c r="AD148" s="13"/>
      <c r="AE148" s="8"/>
      <c r="AF148" s="13"/>
      <c r="AG148" s="8"/>
      <c r="AH148" s="13"/>
      <c r="AI148" s="60"/>
      <c r="AK148" s="13" t="str">
        <f>IF(AND(F148&lt;&gt;"f",M148&lt;&gt;""),VLOOKUP(F148,'Appendix 3 Rules'!$A$1:$O$34,4,FALSE),"")</f>
        <v/>
      </c>
      <c r="AL148" s="13" t="str">
        <f>IF(Q148="","",VLOOKUP(F148,'Appendix 3 Rules'!$A$1:$N$34,6,FALSE))</f>
        <v/>
      </c>
      <c r="AM148" s="13" t="str">
        <f>IF(AND(F148="f",U148&lt;&gt;""),VLOOKUP(F148,'Appendix 3 Rules'!$A$1:$N$34,8,FALSE),"")</f>
        <v/>
      </c>
    </row>
    <row r="149" spans="1:39" ht="18" customHeight="1" x14ac:dyDescent="0.2">
      <c r="B149" s="78"/>
      <c r="C149" s="9"/>
      <c r="D149" s="10"/>
      <c r="E149" s="9"/>
      <c r="F149" s="8"/>
      <c r="G149" s="20" t="str">
        <f>IF(F149="","",SUMPRODUCT(IF(I149="",0,INDEX('Appendix 3 Rules'!$B$2:$B$18,MATCH(F149,'Appendix 3 Rules'!$A$2:$A$17))))+(IF(K149="",0,INDEX('Appendix 3 Rules'!$C$2:$C$18,MATCH(F149,'Appendix 3 Rules'!$A$2:$A$17))))+(IF(M149="",0,INDEX('Appendix 3 Rules'!$D$2:$D$18,MATCH(F149,'Appendix 3 Rules'!$A$2:$A$17))))+(IF(O149="",0,INDEX('Appendix 3 Rules'!$E$2:$E$18,MATCH(F149,'Appendix 3 Rules'!$A$2:$A$17))))+(IF(Q149="",0,INDEX('Appendix 3 Rules'!$F$2:$F$18,MATCH(F149,'Appendix 3 Rules'!$A$2:$A$17))))+(IF(S149="",0,INDEX('Appendix 3 Rules'!$G$2:$G$18,MATCH(F149,'Appendix 3 Rules'!$A$2:$A$17))))+(IF(U149="",0,INDEX('Appendix 3 Rules'!$H$2:$H$18,MATCH(F149,'Appendix 3 Rules'!$A$2:$A$17))))+(IF(W149="",0,INDEX('Appendix 3 Rules'!$I$2:$I$18,MATCH(F149,'Appendix 3 Rules'!$A$2:$A$17))))+(IF(Y149="",0,INDEX('Appendix 3 Rules'!$J$2:$J$18,MATCH(F149,'Appendix 3 Rules'!$A$2:$A$17))))+(IF(AA149="",0,INDEX('Appendix 3 Rules'!$K$2:$K$18,MATCH(F149,'Appendix 3 Rules'!$A$2:$A$17))))+(IF(AC149="",0,INDEX('Appendix 3 Rules'!$L$2:$L$18,MATCH(F149,'Appendix 3 Rules'!$A$2:$A$17))))+(IF(AE149="",0,INDEX('Appendix 3 Rules'!$M$2:$M$18,MATCH(F149,'Appendix 3 Rules'!$A$2:$A$17))))+(IF(AG149="",0,INDEX('Appendix 3 Rules'!$N$2:$N$18,MATCH(F149,'Appendix 3 Rules'!$A$2:$A$17))))+(IF(F149="gc1",VLOOKUP(F149,'Appendix 3 Rules'!A$34:$O140,15)))+(IF(F149="gc2",VLOOKUP(F149,'Appendix 3 Rules'!A$34:$O140,15)))+(IF(F149="gc3",VLOOKUP(F149,'Appendix 3 Rules'!A$34:$O140,15)))+(IF(F149="gr1",VLOOKUP(F149,'Appendix 3 Rules'!A$34:$O140,15)))+(IF(F149="gr2",VLOOKUP(F149,'Appendix 3 Rules'!A$34:$O140,15)))+(IF(F149="gr3",VLOOKUP(F149,'Appendix 3 Rules'!A$34:$O140,15)))+(IF(F149="h1",VLOOKUP(F149,'Appendix 3 Rules'!A$34:$O140,15)))+(IF(F149="h2",VLOOKUP(F149,'Appendix 3 Rules'!A$34:$O140,15)))+(IF(F149="h3",VLOOKUP(F149,'Appendix 3 Rules'!A$34:$O140,15)))+(IF(F149="i1",VLOOKUP(F149,'Appendix 3 Rules'!A$34:$O140,15)))+(IF(F149="i2",VLOOKUP(F149,'Appendix 3 Rules'!A$34:$O140,15)))+(IF(F149="j1",VLOOKUP(F149,'Appendix 3 Rules'!A$34:$O140,15)))+(IF(F149="j2",VLOOKUP(F149,'Appendix 3 Rules'!A$34:$O140,15)))+(IF(F149="k",VLOOKUP(F149,'Appendix 3 Rules'!A$34:$O140,15)))+(IF(F149="l1",VLOOKUP(F149,'Appendix 3 Rules'!A$34:$O140,15)))+(IF(F149="l2",VLOOKUP(F149,'Appendix 3 Rules'!A$34:$O140,15)))+(IF(F149="m1",VLOOKUP(F149,'Appendix 3 Rules'!A$34:$O140,15)))+(IF(F149="m2",VLOOKUP(F149,'Appendix 3 Rules'!A$34:$O140,15)))+(IF(F149="m3",VLOOKUP(F149,'Appendix 3 Rules'!A$34:$O140,15)))+(IF(F149="n",VLOOKUP(F149,'Appendix 3 Rules'!A$34:$O140,15)))+(IF(F149="o",VLOOKUP(F149,'Appendix 3 Rules'!A$34:$O140,15)))+(IF(F149="p",VLOOKUP(F149,'Appendix 3 Rules'!A$34:$O140,15)))+(IF(F149="q",VLOOKUP(F149,'Appendix 3 Rules'!A$34:$O140,15)))+(IF(F149="r",VLOOKUP(F149,'Appendix 3 Rules'!A$34:$O140,15)))+(IF(F149="s",VLOOKUP(F149,'Appendix 3 Rules'!A$34:$O140,15)))+(IF(F149="t",VLOOKUP(F149,'Appendix 3 Rules'!A$34:$O140,15)))+(IF(F149="u",VLOOKUP(F149,'Appendix 3 Rules'!A$34:$O140,15))))</f>
        <v/>
      </c>
      <c r="H149" s="80" t="str">
        <f>IF(F149="","",IF(OR(F149="d",F149="e",F149="gc1",F149="gc2",F149="gc3",F149="gr1",F149="gr2",F149="gr3",F149="h1",F149="h2",F149="h3",F149="i1",F149="i2",F149="j1",F149="j2",F149="k",F149="l1",F149="l2",F149="m1",F149="m2",F149="m3",F149="n",F149="o",F149="p",F149="q",F149="r",F149="s",F149="t",F149="u",F149="f"),MIN(G149,VLOOKUP(F149,'Appx 3 (Mass) Rules'!$A$1:$D$150,4,0)),MIN(G149,VLOOKUP(F149,'Appx 3 (Mass) Rules'!$A$1:$D$150,4,0),SUMPRODUCT(IF(I149="",0,INDEX('Appendix 3 Rules'!$B$2:$B$18,MATCH(F149,'Appendix 3 Rules'!$A$2:$A$17))))+(IF(K149="",0,INDEX('Appendix 3 Rules'!$C$2:$C$18,MATCH(F149,'Appendix 3 Rules'!$A$2:$A$17))))+(IF(M149="",0,INDEX('Appendix 3 Rules'!$D$2:$D$18,MATCH(F149,'Appendix 3 Rules'!$A$2:$A$17))))+(IF(O149="",0,INDEX('Appendix 3 Rules'!$E$2:$E$18,MATCH(F149,'Appendix 3 Rules'!$A$2:$A$17))))+(IF(Q149="",0,INDEX('Appendix 3 Rules'!$F$2:$F$18,MATCH(F149,'Appendix 3 Rules'!$A$2:$A$17))))+(IF(S149="",0,INDEX('Appendix 3 Rules'!$G$2:$G$18,MATCH(F149,'Appendix 3 Rules'!$A$2:$A$17))))+(IF(U149="",0,INDEX('Appendix 3 Rules'!$H$2:$H$18,MATCH(F149,'Appendix 3 Rules'!$A$2:$A$17))))+(IF(W149="",0,INDEX('Appendix 3 Rules'!$I$2:$I$18,MATCH(F149,'Appendix 3 Rules'!$A$2:$A$17))))+(IF(Y149="",0,INDEX('Appendix 3 Rules'!$J$2:$J$18,MATCH(F149,'Appendix 3 Rules'!$A$2:$A$17))))+(IF(AA149="",0,INDEX('Appendix 3 Rules'!$K$2:$K$18,MATCH(F149,'Appendix 3 Rules'!$A$2:$A$17))))+(IF(AC149="",0,INDEX('Appendix 3 Rules'!$L$2:$L$18,MATCH(F149,'Appendix 3 Rules'!$A$2:$A$17))))+(IF(AE149="",0,INDEX('Appendix 3 Rules'!$M$2:$M$18,MATCH(F149,'Appendix 3 Rules'!$A$2:$A$17))))+(IF(AG149="",0,INDEX('Appendix 3 Rules'!$N$2:$N$18,MATCH(F149,'Appendix 3 Rules'!$A$2:$A$17))))+(IF(F149="gc1",VLOOKUP(F149,'Appendix 3 Rules'!A$34:$O140,15)))+(IF(F149="gc2",VLOOKUP(F149,'Appendix 3 Rules'!A$34:$O140,15)))+(IF(F149="gc3",VLOOKUP(F149,'Appendix 3 Rules'!A$34:$O140,15)))+(IF(F149="gr1",VLOOKUP(F149,'Appendix 3 Rules'!A$34:$O140,15)))+(IF(F149="gr2",VLOOKUP(F149,'Appendix 3 Rules'!A$34:$O140,15)))+(IF(F149="gr3",VLOOKUP(F149,'Appendix 3 Rules'!A$34:$O140,15)))+(IF(F149="h1",VLOOKUP(F149,'Appendix 3 Rules'!A$34:$O140,15)))+(IF(F149="h2",VLOOKUP(F149,'Appendix 3 Rules'!A$34:$O140,15)))+(IF(F149="h3",VLOOKUP(F149,'Appendix 3 Rules'!A$34:$O140,15)))+(IF(F149="i1",VLOOKUP(F149,'Appendix 3 Rules'!A$34:$O140,15)))+(IF(F149="i2",VLOOKUP(F149,'Appendix 3 Rules'!A$34:$O140,15)))+(IF(F149="j1",VLOOKUP(F149,'Appendix 3 Rules'!A$34:$O140,15)))+(IF(F149="j2",VLOOKUP(F149,'Appendix 3 Rules'!A$34:$O140,15)))+(IF(F149="k",VLOOKUP(F149,'Appendix 3 Rules'!A$34:$O140,15)))+(IF(F149="l1",VLOOKUP(F149,'Appendix 3 Rules'!A$34:$O140,15)))+(IF(F149="l2",VLOOKUP(F149,'Appendix 3 Rules'!A$34:$O140,15)))+(IF(F149="m1",VLOOKUP(F149,'Appendix 3 Rules'!A$34:$O140,15)))+(IF(F149="m2",VLOOKUP(F149,'Appendix 3 Rules'!A$34:$O140,15)))+(IF(F149="m3",VLOOKUP(F149,'Appendix 3 Rules'!A$34:$O140,15)))+(IF(F149="n",VLOOKUP(F149,'Appendix 3 Rules'!A$34:$O140,15)))+(IF(F149="o",VLOOKUP(F149,'Appendix 3 Rules'!A$34:$O140,15)))+(IF(F149="p",VLOOKUP(F149,'Appendix 3 Rules'!A$34:$O140,15)))+(IF(F149="q",VLOOKUP(F149,'Appendix 3 Rules'!A$34:$O140,15)))+(IF(F149="r",VLOOKUP(F149,'Appendix 3 Rules'!A$34:$O140,15)))+(IF(F149="s",VLOOKUP(F149,'Appendix 3 Rules'!A$34:$O140,15)))+(IF(F149="t",VLOOKUP(F149,'Appendix 3 Rules'!A$34:$O140,15)))+(IF(F149="u",VLOOKUP(F149,'Appendix 3 Rules'!A$34:$O140,15))))))</f>
        <v/>
      </c>
      <c r="I149" s="12"/>
      <c r="J149" s="13"/>
      <c r="K149" s="12"/>
      <c r="L149" s="13"/>
      <c r="M149" s="12"/>
      <c r="N149" s="13"/>
      <c r="O149" s="12"/>
      <c r="P149" s="13"/>
      <c r="Q149" s="12"/>
      <c r="R149" s="13"/>
      <c r="S149" s="12"/>
      <c r="T149" s="13"/>
      <c r="U149" s="12"/>
      <c r="V149" s="13"/>
      <c r="W149" s="12"/>
      <c r="X149" s="13"/>
      <c r="Y149" s="12"/>
      <c r="Z149" s="13"/>
      <c r="AA149" s="12"/>
      <c r="AB149" s="13"/>
      <c r="AC149" s="8"/>
      <c r="AD149" s="13"/>
      <c r="AE149" s="8"/>
      <c r="AF149" s="13"/>
      <c r="AG149" s="8"/>
      <c r="AH149" s="13"/>
      <c r="AI149" s="60"/>
      <c r="AK149" s="13" t="str">
        <f>IF(AND(F149&lt;&gt;"f",M149&lt;&gt;""),VLOOKUP(F149,'Appendix 3 Rules'!$A$1:$O$34,4,FALSE),"")</f>
        <v/>
      </c>
      <c r="AL149" s="13" t="str">
        <f>IF(Q149="","",VLOOKUP(F149,'Appendix 3 Rules'!$A$1:$N$34,6,FALSE))</f>
        <v/>
      </c>
      <c r="AM149" s="13" t="str">
        <f>IF(AND(F149="f",U149&lt;&gt;""),VLOOKUP(F149,'Appendix 3 Rules'!$A$1:$N$34,8,FALSE),"")</f>
        <v/>
      </c>
    </row>
    <row r="150" spans="1:39" ht="18" customHeight="1" x14ac:dyDescent="0.2">
      <c r="A150" s="81"/>
      <c r="B150" s="78"/>
      <c r="C150" s="9"/>
      <c r="D150" s="10"/>
      <c r="E150" s="9"/>
      <c r="F150" s="8"/>
      <c r="G150" s="20" t="str">
        <f>IF(F150="","",SUMPRODUCT(IF(I150="",0,INDEX('Appendix 3 Rules'!$B$2:$B$18,MATCH(F150,'Appendix 3 Rules'!$A$2:$A$17))))+(IF(K150="",0,INDEX('Appendix 3 Rules'!$C$2:$C$18,MATCH(F150,'Appendix 3 Rules'!$A$2:$A$17))))+(IF(M150="",0,INDEX('Appendix 3 Rules'!$D$2:$D$18,MATCH(F150,'Appendix 3 Rules'!$A$2:$A$17))))+(IF(O150="",0,INDEX('Appendix 3 Rules'!$E$2:$E$18,MATCH(F150,'Appendix 3 Rules'!$A$2:$A$17))))+(IF(Q150="",0,INDEX('Appendix 3 Rules'!$F$2:$F$18,MATCH(F150,'Appendix 3 Rules'!$A$2:$A$17))))+(IF(S150="",0,INDEX('Appendix 3 Rules'!$G$2:$G$18,MATCH(F150,'Appendix 3 Rules'!$A$2:$A$17))))+(IF(U150="",0,INDEX('Appendix 3 Rules'!$H$2:$H$18,MATCH(F150,'Appendix 3 Rules'!$A$2:$A$17))))+(IF(W150="",0,INDEX('Appendix 3 Rules'!$I$2:$I$18,MATCH(F150,'Appendix 3 Rules'!$A$2:$A$17))))+(IF(Y150="",0,INDEX('Appendix 3 Rules'!$J$2:$J$18,MATCH(F150,'Appendix 3 Rules'!$A$2:$A$17))))+(IF(AA150="",0,INDEX('Appendix 3 Rules'!$K$2:$K$18,MATCH(F150,'Appendix 3 Rules'!$A$2:$A$17))))+(IF(AC150="",0,INDEX('Appendix 3 Rules'!$L$2:$L$18,MATCH(F150,'Appendix 3 Rules'!$A$2:$A$17))))+(IF(AE150="",0,INDEX('Appendix 3 Rules'!$M$2:$M$18,MATCH(F150,'Appendix 3 Rules'!$A$2:$A$17))))+(IF(AG150="",0,INDEX('Appendix 3 Rules'!$N$2:$N$18,MATCH(F150,'Appendix 3 Rules'!$A$2:$A$17))))+(IF(F150="gc1",VLOOKUP(F150,'Appendix 3 Rules'!A$34:$O141,15)))+(IF(F150="gc2",VLOOKUP(F150,'Appendix 3 Rules'!A$34:$O141,15)))+(IF(F150="gc3",VLOOKUP(F150,'Appendix 3 Rules'!A$34:$O141,15)))+(IF(F150="gr1",VLOOKUP(F150,'Appendix 3 Rules'!A$34:$O141,15)))+(IF(F150="gr2",VLOOKUP(F150,'Appendix 3 Rules'!A$34:$O141,15)))+(IF(F150="gr3",VLOOKUP(F150,'Appendix 3 Rules'!A$34:$O141,15)))+(IF(F150="h1",VLOOKUP(F150,'Appendix 3 Rules'!A$34:$O141,15)))+(IF(F150="h2",VLOOKUP(F150,'Appendix 3 Rules'!A$34:$O141,15)))+(IF(F150="h3",VLOOKUP(F150,'Appendix 3 Rules'!A$34:$O141,15)))+(IF(F150="i1",VLOOKUP(F150,'Appendix 3 Rules'!A$34:$O141,15)))+(IF(F150="i2",VLOOKUP(F150,'Appendix 3 Rules'!A$34:$O141,15)))+(IF(F150="j1",VLOOKUP(F150,'Appendix 3 Rules'!A$34:$O141,15)))+(IF(F150="j2",VLOOKUP(F150,'Appendix 3 Rules'!A$34:$O141,15)))+(IF(F150="k",VLOOKUP(F150,'Appendix 3 Rules'!A$34:$O141,15)))+(IF(F150="l1",VLOOKUP(F150,'Appendix 3 Rules'!A$34:$O141,15)))+(IF(F150="l2",VLOOKUP(F150,'Appendix 3 Rules'!A$34:$O141,15)))+(IF(F150="m1",VLOOKUP(F150,'Appendix 3 Rules'!A$34:$O141,15)))+(IF(F150="m2",VLOOKUP(F150,'Appendix 3 Rules'!A$34:$O141,15)))+(IF(F150="m3",VLOOKUP(F150,'Appendix 3 Rules'!A$34:$O141,15)))+(IF(F150="n",VLOOKUP(F150,'Appendix 3 Rules'!A$34:$O141,15)))+(IF(F150="o",VLOOKUP(F150,'Appendix 3 Rules'!A$34:$O141,15)))+(IF(F150="p",VLOOKUP(F150,'Appendix 3 Rules'!A$34:$O141,15)))+(IF(F150="q",VLOOKUP(F150,'Appendix 3 Rules'!A$34:$O141,15)))+(IF(F150="r",VLOOKUP(F150,'Appendix 3 Rules'!A$34:$O141,15)))+(IF(F150="s",VLOOKUP(F150,'Appendix 3 Rules'!A$34:$O141,15)))+(IF(F150="t",VLOOKUP(F150,'Appendix 3 Rules'!A$34:$O141,15)))+(IF(F150="u",VLOOKUP(F150,'Appendix 3 Rules'!A$34:$O141,15))))</f>
        <v/>
      </c>
      <c r="H150" s="80" t="str">
        <f>IF(F150="","",IF(OR(F150="d",F150="e",F150="gc1",F150="gc2",F150="gc3",F150="gr1",F150="gr2",F150="gr3",F150="h1",F150="h2",F150="h3",F150="i1",F150="i2",F150="j1",F150="j2",F150="k",F150="l1",F150="l2",F150="m1",F150="m2",F150="m3",F150="n",F150="o",F150="p",F150="q",F150="r",F150="s",F150="t",F150="u",F150="f"),MIN(G150,VLOOKUP(F150,'Appx 3 (Mass) Rules'!$A$1:$D$150,4,0)),MIN(G150,VLOOKUP(F150,'Appx 3 (Mass) Rules'!$A$1:$D$150,4,0),SUMPRODUCT(IF(I150="",0,INDEX('Appendix 3 Rules'!$B$2:$B$18,MATCH(F150,'Appendix 3 Rules'!$A$2:$A$17))))+(IF(K150="",0,INDEX('Appendix 3 Rules'!$C$2:$C$18,MATCH(F150,'Appendix 3 Rules'!$A$2:$A$17))))+(IF(M150="",0,INDEX('Appendix 3 Rules'!$D$2:$D$18,MATCH(F150,'Appendix 3 Rules'!$A$2:$A$17))))+(IF(O150="",0,INDEX('Appendix 3 Rules'!$E$2:$E$18,MATCH(F150,'Appendix 3 Rules'!$A$2:$A$17))))+(IF(Q150="",0,INDEX('Appendix 3 Rules'!$F$2:$F$18,MATCH(F150,'Appendix 3 Rules'!$A$2:$A$17))))+(IF(S150="",0,INDEX('Appendix 3 Rules'!$G$2:$G$18,MATCH(F150,'Appendix 3 Rules'!$A$2:$A$17))))+(IF(U150="",0,INDEX('Appendix 3 Rules'!$H$2:$H$18,MATCH(F150,'Appendix 3 Rules'!$A$2:$A$17))))+(IF(W150="",0,INDEX('Appendix 3 Rules'!$I$2:$I$18,MATCH(F150,'Appendix 3 Rules'!$A$2:$A$17))))+(IF(Y150="",0,INDEX('Appendix 3 Rules'!$J$2:$J$18,MATCH(F150,'Appendix 3 Rules'!$A$2:$A$17))))+(IF(AA150="",0,INDEX('Appendix 3 Rules'!$K$2:$K$18,MATCH(F150,'Appendix 3 Rules'!$A$2:$A$17))))+(IF(AC150="",0,INDEX('Appendix 3 Rules'!$L$2:$L$18,MATCH(F150,'Appendix 3 Rules'!$A$2:$A$17))))+(IF(AE150="",0,INDEX('Appendix 3 Rules'!$M$2:$M$18,MATCH(F150,'Appendix 3 Rules'!$A$2:$A$17))))+(IF(AG150="",0,INDEX('Appendix 3 Rules'!$N$2:$N$18,MATCH(F150,'Appendix 3 Rules'!$A$2:$A$17))))+(IF(F150="gc1",VLOOKUP(F150,'Appendix 3 Rules'!A$34:$O141,15)))+(IF(F150="gc2",VLOOKUP(F150,'Appendix 3 Rules'!A$34:$O141,15)))+(IF(F150="gc3",VLOOKUP(F150,'Appendix 3 Rules'!A$34:$O141,15)))+(IF(F150="gr1",VLOOKUP(F150,'Appendix 3 Rules'!A$34:$O141,15)))+(IF(F150="gr2",VLOOKUP(F150,'Appendix 3 Rules'!A$34:$O141,15)))+(IF(F150="gr3",VLOOKUP(F150,'Appendix 3 Rules'!A$34:$O141,15)))+(IF(F150="h1",VLOOKUP(F150,'Appendix 3 Rules'!A$34:$O141,15)))+(IF(F150="h2",VLOOKUP(F150,'Appendix 3 Rules'!A$34:$O141,15)))+(IF(F150="h3",VLOOKUP(F150,'Appendix 3 Rules'!A$34:$O141,15)))+(IF(F150="i1",VLOOKUP(F150,'Appendix 3 Rules'!A$34:$O141,15)))+(IF(F150="i2",VLOOKUP(F150,'Appendix 3 Rules'!A$34:$O141,15)))+(IF(F150="j1",VLOOKUP(F150,'Appendix 3 Rules'!A$34:$O141,15)))+(IF(F150="j2",VLOOKUP(F150,'Appendix 3 Rules'!A$34:$O141,15)))+(IF(F150="k",VLOOKUP(F150,'Appendix 3 Rules'!A$34:$O141,15)))+(IF(F150="l1",VLOOKUP(F150,'Appendix 3 Rules'!A$34:$O141,15)))+(IF(F150="l2",VLOOKUP(F150,'Appendix 3 Rules'!A$34:$O141,15)))+(IF(F150="m1",VLOOKUP(F150,'Appendix 3 Rules'!A$34:$O141,15)))+(IF(F150="m2",VLOOKUP(F150,'Appendix 3 Rules'!A$34:$O141,15)))+(IF(F150="m3",VLOOKUP(F150,'Appendix 3 Rules'!A$34:$O141,15)))+(IF(F150="n",VLOOKUP(F150,'Appendix 3 Rules'!A$34:$O141,15)))+(IF(F150="o",VLOOKUP(F150,'Appendix 3 Rules'!A$34:$O141,15)))+(IF(F150="p",VLOOKUP(F150,'Appendix 3 Rules'!A$34:$O141,15)))+(IF(F150="q",VLOOKUP(F150,'Appendix 3 Rules'!A$34:$O141,15)))+(IF(F150="r",VLOOKUP(F150,'Appendix 3 Rules'!A$34:$O141,15)))+(IF(F150="s",VLOOKUP(F150,'Appendix 3 Rules'!A$34:$O141,15)))+(IF(F150="t",VLOOKUP(F150,'Appendix 3 Rules'!A$34:$O141,15)))+(IF(F150="u",VLOOKUP(F150,'Appendix 3 Rules'!A$34:$O141,15))))))</f>
        <v/>
      </c>
      <c r="I150" s="11"/>
      <c r="J150" s="14"/>
      <c r="K150" s="11"/>
      <c r="L150" s="14"/>
      <c r="M150" s="11"/>
      <c r="N150" s="14"/>
      <c r="O150" s="11"/>
      <c r="P150" s="14"/>
      <c r="Q150" s="11"/>
      <c r="R150" s="14"/>
      <c r="S150" s="76"/>
      <c r="T150" s="14"/>
      <c r="U150" s="11"/>
      <c r="V150" s="14"/>
      <c r="W150" s="11"/>
      <c r="X150" s="14"/>
      <c r="Y150" s="77"/>
      <c r="Z150" s="14"/>
      <c r="AA150" s="77"/>
      <c r="AB150" s="14"/>
      <c r="AC150" s="8"/>
      <c r="AD150" s="13"/>
      <c r="AE150" s="8"/>
      <c r="AF150" s="13"/>
      <c r="AG150" s="8"/>
      <c r="AH150" s="13"/>
      <c r="AI150" s="60"/>
      <c r="AK150" s="13" t="str">
        <f>IF(AND(F150&lt;&gt;"f",M150&lt;&gt;""),VLOOKUP(F150,'Appendix 3 Rules'!$A$1:$O$34,4,FALSE),"")</f>
        <v/>
      </c>
      <c r="AL150" s="13" t="str">
        <f>IF(Q150="","",VLOOKUP(F150,'Appendix 3 Rules'!$A$1:$N$34,6,FALSE))</f>
        <v/>
      </c>
      <c r="AM150" s="13" t="str">
        <f>IF(AND(F150="f",U150&lt;&gt;""),VLOOKUP(F150,'Appendix 3 Rules'!$A$1:$N$34,8,FALSE),"")</f>
        <v/>
      </c>
    </row>
    <row r="151" spans="1:39" ht="18" customHeight="1" x14ac:dyDescent="0.2">
      <c r="B151" s="78"/>
      <c r="C151" s="9"/>
      <c r="D151" s="10"/>
      <c r="E151" s="9"/>
      <c r="F151" s="8"/>
      <c r="G151" s="20" t="str">
        <f>IF(F151="","",SUMPRODUCT(IF(I151="",0,INDEX('Appendix 3 Rules'!$B$2:$B$18,MATCH(F151,'Appendix 3 Rules'!$A$2:$A$17))))+(IF(K151="",0,INDEX('Appendix 3 Rules'!$C$2:$C$18,MATCH(F151,'Appendix 3 Rules'!$A$2:$A$17))))+(IF(M151="",0,INDEX('Appendix 3 Rules'!$D$2:$D$18,MATCH(F151,'Appendix 3 Rules'!$A$2:$A$17))))+(IF(O151="",0,INDEX('Appendix 3 Rules'!$E$2:$E$18,MATCH(F151,'Appendix 3 Rules'!$A$2:$A$17))))+(IF(Q151="",0,INDEX('Appendix 3 Rules'!$F$2:$F$18,MATCH(F151,'Appendix 3 Rules'!$A$2:$A$17))))+(IF(S151="",0,INDEX('Appendix 3 Rules'!$G$2:$G$18,MATCH(F151,'Appendix 3 Rules'!$A$2:$A$17))))+(IF(U151="",0,INDEX('Appendix 3 Rules'!$H$2:$H$18,MATCH(F151,'Appendix 3 Rules'!$A$2:$A$17))))+(IF(W151="",0,INDEX('Appendix 3 Rules'!$I$2:$I$18,MATCH(F151,'Appendix 3 Rules'!$A$2:$A$17))))+(IF(Y151="",0,INDEX('Appendix 3 Rules'!$J$2:$J$18,MATCH(F151,'Appendix 3 Rules'!$A$2:$A$17))))+(IF(AA151="",0,INDEX('Appendix 3 Rules'!$K$2:$K$18,MATCH(F151,'Appendix 3 Rules'!$A$2:$A$17))))+(IF(AC151="",0,INDEX('Appendix 3 Rules'!$L$2:$L$18,MATCH(F151,'Appendix 3 Rules'!$A$2:$A$17))))+(IF(AE151="",0,INDEX('Appendix 3 Rules'!$M$2:$M$18,MATCH(F151,'Appendix 3 Rules'!$A$2:$A$17))))+(IF(AG151="",0,INDEX('Appendix 3 Rules'!$N$2:$N$18,MATCH(F151,'Appendix 3 Rules'!$A$2:$A$17))))+(IF(F151="gc1",VLOOKUP(F151,'Appendix 3 Rules'!A$34:$O142,15)))+(IF(F151="gc2",VLOOKUP(F151,'Appendix 3 Rules'!A$34:$O142,15)))+(IF(F151="gc3",VLOOKUP(F151,'Appendix 3 Rules'!A$34:$O142,15)))+(IF(F151="gr1",VLOOKUP(F151,'Appendix 3 Rules'!A$34:$O142,15)))+(IF(F151="gr2",VLOOKUP(F151,'Appendix 3 Rules'!A$34:$O142,15)))+(IF(F151="gr3",VLOOKUP(F151,'Appendix 3 Rules'!A$34:$O142,15)))+(IF(F151="h1",VLOOKUP(F151,'Appendix 3 Rules'!A$34:$O142,15)))+(IF(F151="h2",VLOOKUP(F151,'Appendix 3 Rules'!A$34:$O142,15)))+(IF(F151="h3",VLOOKUP(F151,'Appendix 3 Rules'!A$34:$O142,15)))+(IF(F151="i1",VLOOKUP(F151,'Appendix 3 Rules'!A$34:$O142,15)))+(IF(F151="i2",VLOOKUP(F151,'Appendix 3 Rules'!A$34:$O142,15)))+(IF(F151="j1",VLOOKUP(F151,'Appendix 3 Rules'!A$34:$O142,15)))+(IF(F151="j2",VLOOKUP(F151,'Appendix 3 Rules'!A$34:$O142,15)))+(IF(F151="k",VLOOKUP(F151,'Appendix 3 Rules'!A$34:$O142,15)))+(IF(F151="l1",VLOOKUP(F151,'Appendix 3 Rules'!A$34:$O142,15)))+(IF(F151="l2",VLOOKUP(F151,'Appendix 3 Rules'!A$34:$O142,15)))+(IF(F151="m1",VLOOKUP(F151,'Appendix 3 Rules'!A$34:$O142,15)))+(IF(F151="m2",VLOOKUP(F151,'Appendix 3 Rules'!A$34:$O142,15)))+(IF(F151="m3",VLOOKUP(F151,'Appendix 3 Rules'!A$34:$O142,15)))+(IF(F151="n",VLOOKUP(F151,'Appendix 3 Rules'!A$34:$O142,15)))+(IF(F151="o",VLOOKUP(F151,'Appendix 3 Rules'!A$34:$O142,15)))+(IF(F151="p",VLOOKUP(F151,'Appendix 3 Rules'!A$34:$O142,15)))+(IF(F151="q",VLOOKUP(F151,'Appendix 3 Rules'!A$34:$O142,15)))+(IF(F151="r",VLOOKUP(F151,'Appendix 3 Rules'!A$34:$O142,15)))+(IF(F151="s",VLOOKUP(F151,'Appendix 3 Rules'!A$34:$O142,15)))+(IF(F151="t",VLOOKUP(F151,'Appendix 3 Rules'!A$34:$O142,15)))+(IF(F151="u",VLOOKUP(F151,'Appendix 3 Rules'!A$34:$O142,15))))</f>
        <v/>
      </c>
      <c r="H151" s="80" t="str">
        <f>IF(F151="","",IF(OR(F151="d",F151="e",F151="gc1",F151="gc2",F151="gc3",F151="gr1",F151="gr2",F151="gr3",F151="h1",F151="h2",F151="h3",F151="i1",F151="i2",F151="j1",F151="j2",F151="k",F151="l1",F151="l2",F151="m1",F151="m2",F151="m3",F151="n",F151="o",F151="p",F151="q",F151="r",F151="s",F151="t",F151="u",F151="f"),MIN(G151,VLOOKUP(F151,'Appx 3 (Mass) Rules'!$A$1:$D$150,4,0)),MIN(G151,VLOOKUP(F151,'Appx 3 (Mass) Rules'!$A$1:$D$150,4,0),SUMPRODUCT(IF(I151="",0,INDEX('Appendix 3 Rules'!$B$2:$B$18,MATCH(F151,'Appendix 3 Rules'!$A$2:$A$17))))+(IF(K151="",0,INDEX('Appendix 3 Rules'!$C$2:$C$18,MATCH(F151,'Appendix 3 Rules'!$A$2:$A$17))))+(IF(M151="",0,INDEX('Appendix 3 Rules'!$D$2:$D$18,MATCH(F151,'Appendix 3 Rules'!$A$2:$A$17))))+(IF(O151="",0,INDEX('Appendix 3 Rules'!$E$2:$E$18,MATCH(F151,'Appendix 3 Rules'!$A$2:$A$17))))+(IF(Q151="",0,INDEX('Appendix 3 Rules'!$F$2:$F$18,MATCH(F151,'Appendix 3 Rules'!$A$2:$A$17))))+(IF(S151="",0,INDEX('Appendix 3 Rules'!$G$2:$G$18,MATCH(F151,'Appendix 3 Rules'!$A$2:$A$17))))+(IF(U151="",0,INDEX('Appendix 3 Rules'!$H$2:$H$18,MATCH(F151,'Appendix 3 Rules'!$A$2:$A$17))))+(IF(W151="",0,INDEX('Appendix 3 Rules'!$I$2:$I$18,MATCH(F151,'Appendix 3 Rules'!$A$2:$A$17))))+(IF(Y151="",0,INDEX('Appendix 3 Rules'!$J$2:$J$18,MATCH(F151,'Appendix 3 Rules'!$A$2:$A$17))))+(IF(AA151="",0,INDEX('Appendix 3 Rules'!$K$2:$K$18,MATCH(F151,'Appendix 3 Rules'!$A$2:$A$17))))+(IF(AC151="",0,INDEX('Appendix 3 Rules'!$L$2:$L$18,MATCH(F151,'Appendix 3 Rules'!$A$2:$A$17))))+(IF(AE151="",0,INDEX('Appendix 3 Rules'!$M$2:$M$18,MATCH(F151,'Appendix 3 Rules'!$A$2:$A$17))))+(IF(AG151="",0,INDEX('Appendix 3 Rules'!$N$2:$N$18,MATCH(F151,'Appendix 3 Rules'!$A$2:$A$17))))+(IF(F151="gc1",VLOOKUP(F151,'Appendix 3 Rules'!A$34:$O142,15)))+(IF(F151="gc2",VLOOKUP(F151,'Appendix 3 Rules'!A$34:$O142,15)))+(IF(F151="gc3",VLOOKUP(F151,'Appendix 3 Rules'!A$34:$O142,15)))+(IF(F151="gr1",VLOOKUP(F151,'Appendix 3 Rules'!A$34:$O142,15)))+(IF(F151="gr2",VLOOKUP(F151,'Appendix 3 Rules'!A$34:$O142,15)))+(IF(F151="gr3",VLOOKUP(F151,'Appendix 3 Rules'!A$34:$O142,15)))+(IF(F151="h1",VLOOKUP(F151,'Appendix 3 Rules'!A$34:$O142,15)))+(IF(F151="h2",VLOOKUP(F151,'Appendix 3 Rules'!A$34:$O142,15)))+(IF(F151="h3",VLOOKUP(F151,'Appendix 3 Rules'!A$34:$O142,15)))+(IF(F151="i1",VLOOKUP(F151,'Appendix 3 Rules'!A$34:$O142,15)))+(IF(F151="i2",VLOOKUP(F151,'Appendix 3 Rules'!A$34:$O142,15)))+(IF(F151="j1",VLOOKUP(F151,'Appendix 3 Rules'!A$34:$O142,15)))+(IF(F151="j2",VLOOKUP(F151,'Appendix 3 Rules'!A$34:$O142,15)))+(IF(F151="k",VLOOKUP(F151,'Appendix 3 Rules'!A$34:$O142,15)))+(IF(F151="l1",VLOOKUP(F151,'Appendix 3 Rules'!A$34:$O142,15)))+(IF(F151="l2",VLOOKUP(F151,'Appendix 3 Rules'!A$34:$O142,15)))+(IF(F151="m1",VLOOKUP(F151,'Appendix 3 Rules'!A$34:$O142,15)))+(IF(F151="m2",VLOOKUP(F151,'Appendix 3 Rules'!A$34:$O142,15)))+(IF(F151="m3",VLOOKUP(F151,'Appendix 3 Rules'!A$34:$O142,15)))+(IF(F151="n",VLOOKUP(F151,'Appendix 3 Rules'!A$34:$O142,15)))+(IF(F151="o",VLOOKUP(F151,'Appendix 3 Rules'!A$34:$O142,15)))+(IF(F151="p",VLOOKUP(F151,'Appendix 3 Rules'!A$34:$O142,15)))+(IF(F151="q",VLOOKUP(F151,'Appendix 3 Rules'!A$34:$O142,15)))+(IF(F151="r",VLOOKUP(F151,'Appendix 3 Rules'!A$34:$O142,15)))+(IF(F151="s",VLOOKUP(F151,'Appendix 3 Rules'!A$34:$O142,15)))+(IF(F151="t",VLOOKUP(F151,'Appendix 3 Rules'!A$34:$O142,15)))+(IF(F151="u",VLOOKUP(F151,'Appendix 3 Rules'!A$34:$O142,15))))))</f>
        <v/>
      </c>
      <c r="I151" s="12"/>
      <c r="J151" s="13"/>
      <c r="K151" s="12"/>
      <c r="L151" s="13"/>
      <c r="M151" s="12"/>
      <c r="N151" s="13"/>
      <c r="O151" s="12"/>
      <c r="P151" s="13"/>
      <c r="Q151" s="12"/>
      <c r="R151" s="13"/>
      <c r="S151" s="12"/>
      <c r="T151" s="13"/>
      <c r="U151" s="12"/>
      <c r="V151" s="13"/>
      <c r="W151" s="12"/>
      <c r="X151" s="13"/>
      <c r="Y151" s="12"/>
      <c r="Z151" s="13"/>
      <c r="AA151" s="12"/>
      <c r="AB151" s="13"/>
      <c r="AC151" s="8"/>
      <c r="AD151" s="13"/>
      <c r="AE151" s="8"/>
      <c r="AF151" s="13"/>
      <c r="AG151" s="8"/>
      <c r="AH151" s="13"/>
      <c r="AI151" s="60"/>
      <c r="AK151" s="13" t="str">
        <f>IF(AND(F151&lt;&gt;"f",M151&lt;&gt;""),VLOOKUP(F151,'Appendix 3 Rules'!$A$1:$O$34,4,FALSE),"")</f>
        <v/>
      </c>
      <c r="AL151" s="13" t="str">
        <f>IF(Q151="","",VLOOKUP(F151,'Appendix 3 Rules'!$A$1:$N$34,6,FALSE))</f>
        <v/>
      </c>
      <c r="AM151" s="13" t="str">
        <f>IF(AND(F151="f",U151&lt;&gt;""),VLOOKUP(F151,'Appendix 3 Rules'!$A$1:$N$34,8,FALSE),"")</f>
        <v/>
      </c>
    </row>
    <row r="152" spans="1:39" ht="18" customHeight="1" x14ac:dyDescent="0.2">
      <c r="B152" s="78"/>
      <c r="C152" s="9"/>
      <c r="D152" s="10"/>
      <c r="E152" s="9"/>
      <c r="F152" s="8"/>
      <c r="G152" s="20" t="str">
        <f>IF(F152="","",SUMPRODUCT(IF(I152="",0,INDEX('Appendix 3 Rules'!$B$2:$B$18,MATCH(F152,'Appendix 3 Rules'!$A$2:$A$17))))+(IF(K152="",0,INDEX('Appendix 3 Rules'!$C$2:$C$18,MATCH(F152,'Appendix 3 Rules'!$A$2:$A$17))))+(IF(M152="",0,INDEX('Appendix 3 Rules'!$D$2:$D$18,MATCH(F152,'Appendix 3 Rules'!$A$2:$A$17))))+(IF(O152="",0,INDEX('Appendix 3 Rules'!$E$2:$E$18,MATCH(F152,'Appendix 3 Rules'!$A$2:$A$17))))+(IF(Q152="",0,INDEX('Appendix 3 Rules'!$F$2:$F$18,MATCH(F152,'Appendix 3 Rules'!$A$2:$A$17))))+(IF(S152="",0,INDEX('Appendix 3 Rules'!$G$2:$G$18,MATCH(F152,'Appendix 3 Rules'!$A$2:$A$17))))+(IF(U152="",0,INDEX('Appendix 3 Rules'!$H$2:$H$18,MATCH(F152,'Appendix 3 Rules'!$A$2:$A$17))))+(IF(W152="",0,INDEX('Appendix 3 Rules'!$I$2:$I$18,MATCH(F152,'Appendix 3 Rules'!$A$2:$A$17))))+(IF(Y152="",0,INDEX('Appendix 3 Rules'!$J$2:$J$18,MATCH(F152,'Appendix 3 Rules'!$A$2:$A$17))))+(IF(AA152="",0,INDEX('Appendix 3 Rules'!$K$2:$K$18,MATCH(F152,'Appendix 3 Rules'!$A$2:$A$17))))+(IF(AC152="",0,INDEX('Appendix 3 Rules'!$L$2:$L$18,MATCH(F152,'Appendix 3 Rules'!$A$2:$A$17))))+(IF(AE152="",0,INDEX('Appendix 3 Rules'!$M$2:$M$18,MATCH(F152,'Appendix 3 Rules'!$A$2:$A$17))))+(IF(AG152="",0,INDEX('Appendix 3 Rules'!$N$2:$N$18,MATCH(F152,'Appendix 3 Rules'!$A$2:$A$17))))+(IF(F152="gc1",VLOOKUP(F152,'Appendix 3 Rules'!A$34:$O143,15)))+(IF(F152="gc2",VLOOKUP(F152,'Appendix 3 Rules'!A$34:$O143,15)))+(IF(F152="gc3",VLOOKUP(F152,'Appendix 3 Rules'!A$34:$O143,15)))+(IF(F152="gr1",VLOOKUP(F152,'Appendix 3 Rules'!A$34:$O143,15)))+(IF(F152="gr2",VLOOKUP(F152,'Appendix 3 Rules'!A$34:$O143,15)))+(IF(F152="gr3",VLOOKUP(F152,'Appendix 3 Rules'!A$34:$O143,15)))+(IF(F152="h1",VLOOKUP(F152,'Appendix 3 Rules'!A$34:$O143,15)))+(IF(F152="h2",VLOOKUP(F152,'Appendix 3 Rules'!A$34:$O143,15)))+(IF(F152="h3",VLOOKUP(F152,'Appendix 3 Rules'!A$34:$O143,15)))+(IF(F152="i1",VLOOKUP(F152,'Appendix 3 Rules'!A$34:$O143,15)))+(IF(F152="i2",VLOOKUP(F152,'Appendix 3 Rules'!A$34:$O143,15)))+(IF(F152="j1",VLOOKUP(F152,'Appendix 3 Rules'!A$34:$O143,15)))+(IF(F152="j2",VLOOKUP(F152,'Appendix 3 Rules'!A$34:$O143,15)))+(IF(F152="k",VLOOKUP(F152,'Appendix 3 Rules'!A$34:$O143,15)))+(IF(F152="l1",VLOOKUP(F152,'Appendix 3 Rules'!A$34:$O143,15)))+(IF(F152="l2",VLOOKUP(F152,'Appendix 3 Rules'!A$34:$O143,15)))+(IF(F152="m1",VLOOKUP(F152,'Appendix 3 Rules'!A$34:$O143,15)))+(IF(F152="m2",VLOOKUP(F152,'Appendix 3 Rules'!A$34:$O143,15)))+(IF(F152="m3",VLOOKUP(F152,'Appendix 3 Rules'!A$34:$O143,15)))+(IF(F152="n",VLOOKUP(F152,'Appendix 3 Rules'!A$34:$O143,15)))+(IF(F152="o",VLOOKUP(F152,'Appendix 3 Rules'!A$34:$O143,15)))+(IF(F152="p",VLOOKUP(F152,'Appendix 3 Rules'!A$34:$O143,15)))+(IF(F152="q",VLOOKUP(F152,'Appendix 3 Rules'!A$34:$O143,15)))+(IF(F152="r",VLOOKUP(F152,'Appendix 3 Rules'!A$34:$O143,15)))+(IF(F152="s",VLOOKUP(F152,'Appendix 3 Rules'!A$34:$O143,15)))+(IF(F152="t",VLOOKUP(F152,'Appendix 3 Rules'!A$34:$O143,15)))+(IF(F152="u",VLOOKUP(F152,'Appendix 3 Rules'!A$34:$O143,15))))</f>
        <v/>
      </c>
      <c r="H152" s="80" t="str">
        <f>IF(F152="","",IF(OR(F152="d",F152="e",F152="gc1",F152="gc2",F152="gc3",F152="gr1",F152="gr2",F152="gr3",F152="h1",F152="h2",F152="h3",F152="i1",F152="i2",F152="j1",F152="j2",F152="k",F152="l1",F152="l2",F152="m1",F152="m2",F152="m3",F152="n",F152="o",F152="p",F152="q",F152="r",F152="s",F152="t",F152="u",F152="f"),MIN(G152,VLOOKUP(F152,'Appx 3 (Mass) Rules'!$A$1:$D$150,4,0)),MIN(G152,VLOOKUP(F152,'Appx 3 (Mass) Rules'!$A$1:$D$150,4,0),SUMPRODUCT(IF(I152="",0,INDEX('Appendix 3 Rules'!$B$2:$B$18,MATCH(F152,'Appendix 3 Rules'!$A$2:$A$17))))+(IF(K152="",0,INDEX('Appendix 3 Rules'!$C$2:$C$18,MATCH(F152,'Appendix 3 Rules'!$A$2:$A$17))))+(IF(M152="",0,INDEX('Appendix 3 Rules'!$D$2:$D$18,MATCH(F152,'Appendix 3 Rules'!$A$2:$A$17))))+(IF(O152="",0,INDEX('Appendix 3 Rules'!$E$2:$E$18,MATCH(F152,'Appendix 3 Rules'!$A$2:$A$17))))+(IF(Q152="",0,INDEX('Appendix 3 Rules'!$F$2:$F$18,MATCH(F152,'Appendix 3 Rules'!$A$2:$A$17))))+(IF(S152="",0,INDEX('Appendix 3 Rules'!$G$2:$G$18,MATCH(F152,'Appendix 3 Rules'!$A$2:$A$17))))+(IF(U152="",0,INDEX('Appendix 3 Rules'!$H$2:$H$18,MATCH(F152,'Appendix 3 Rules'!$A$2:$A$17))))+(IF(W152="",0,INDEX('Appendix 3 Rules'!$I$2:$I$18,MATCH(F152,'Appendix 3 Rules'!$A$2:$A$17))))+(IF(Y152="",0,INDEX('Appendix 3 Rules'!$J$2:$J$18,MATCH(F152,'Appendix 3 Rules'!$A$2:$A$17))))+(IF(AA152="",0,INDEX('Appendix 3 Rules'!$K$2:$K$18,MATCH(F152,'Appendix 3 Rules'!$A$2:$A$17))))+(IF(AC152="",0,INDEX('Appendix 3 Rules'!$L$2:$L$18,MATCH(F152,'Appendix 3 Rules'!$A$2:$A$17))))+(IF(AE152="",0,INDEX('Appendix 3 Rules'!$M$2:$M$18,MATCH(F152,'Appendix 3 Rules'!$A$2:$A$17))))+(IF(AG152="",0,INDEX('Appendix 3 Rules'!$N$2:$N$18,MATCH(F152,'Appendix 3 Rules'!$A$2:$A$17))))+(IF(F152="gc1",VLOOKUP(F152,'Appendix 3 Rules'!A$34:$O143,15)))+(IF(F152="gc2",VLOOKUP(F152,'Appendix 3 Rules'!A$34:$O143,15)))+(IF(F152="gc3",VLOOKUP(F152,'Appendix 3 Rules'!A$34:$O143,15)))+(IF(F152="gr1",VLOOKUP(F152,'Appendix 3 Rules'!A$34:$O143,15)))+(IF(F152="gr2",VLOOKUP(F152,'Appendix 3 Rules'!A$34:$O143,15)))+(IF(F152="gr3",VLOOKUP(F152,'Appendix 3 Rules'!A$34:$O143,15)))+(IF(F152="h1",VLOOKUP(F152,'Appendix 3 Rules'!A$34:$O143,15)))+(IF(F152="h2",VLOOKUP(F152,'Appendix 3 Rules'!A$34:$O143,15)))+(IF(F152="h3",VLOOKUP(F152,'Appendix 3 Rules'!A$34:$O143,15)))+(IF(F152="i1",VLOOKUP(F152,'Appendix 3 Rules'!A$34:$O143,15)))+(IF(F152="i2",VLOOKUP(F152,'Appendix 3 Rules'!A$34:$O143,15)))+(IF(F152="j1",VLOOKUP(F152,'Appendix 3 Rules'!A$34:$O143,15)))+(IF(F152="j2",VLOOKUP(F152,'Appendix 3 Rules'!A$34:$O143,15)))+(IF(F152="k",VLOOKUP(F152,'Appendix 3 Rules'!A$34:$O143,15)))+(IF(F152="l1",VLOOKUP(F152,'Appendix 3 Rules'!A$34:$O143,15)))+(IF(F152="l2",VLOOKUP(F152,'Appendix 3 Rules'!A$34:$O143,15)))+(IF(F152="m1",VLOOKUP(F152,'Appendix 3 Rules'!A$34:$O143,15)))+(IF(F152="m2",VLOOKUP(F152,'Appendix 3 Rules'!A$34:$O143,15)))+(IF(F152="m3",VLOOKUP(F152,'Appendix 3 Rules'!A$34:$O143,15)))+(IF(F152="n",VLOOKUP(F152,'Appendix 3 Rules'!A$34:$O143,15)))+(IF(F152="o",VLOOKUP(F152,'Appendix 3 Rules'!A$34:$O143,15)))+(IF(F152="p",VLOOKUP(F152,'Appendix 3 Rules'!A$34:$O143,15)))+(IF(F152="q",VLOOKUP(F152,'Appendix 3 Rules'!A$34:$O143,15)))+(IF(F152="r",VLOOKUP(F152,'Appendix 3 Rules'!A$34:$O143,15)))+(IF(F152="s",VLOOKUP(F152,'Appendix 3 Rules'!A$34:$O143,15)))+(IF(F152="t",VLOOKUP(F152,'Appendix 3 Rules'!A$34:$O143,15)))+(IF(F152="u",VLOOKUP(F152,'Appendix 3 Rules'!A$34:$O143,15))))))</f>
        <v/>
      </c>
      <c r="I152" s="11"/>
      <c r="J152" s="14"/>
      <c r="K152" s="11"/>
      <c r="L152" s="14"/>
      <c r="M152" s="11"/>
      <c r="N152" s="14"/>
      <c r="O152" s="11"/>
      <c r="P152" s="14"/>
      <c r="Q152" s="11"/>
      <c r="R152" s="14"/>
      <c r="S152" s="76"/>
      <c r="T152" s="14"/>
      <c r="U152" s="11"/>
      <c r="V152" s="14"/>
      <c r="W152" s="11"/>
      <c r="X152" s="14"/>
      <c r="Y152" s="77"/>
      <c r="Z152" s="14"/>
      <c r="AA152" s="77"/>
      <c r="AB152" s="14"/>
      <c r="AC152" s="8"/>
      <c r="AD152" s="13"/>
      <c r="AE152" s="8"/>
      <c r="AF152" s="13"/>
      <c r="AG152" s="8"/>
      <c r="AH152" s="13"/>
      <c r="AI152" s="60"/>
      <c r="AK152" s="13" t="str">
        <f>IF(AND(F152&lt;&gt;"f",M152&lt;&gt;""),VLOOKUP(F152,'Appendix 3 Rules'!$A$1:$O$34,4,FALSE),"")</f>
        <v/>
      </c>
      <c r="AL152" s="13" t="str">
        <f>IF(Q152="","",VLOOKUP(F152,'Appendix 3 Rules'!$A$1:$N$34,6,FALSE))</f>
        <v/>
      </c>
      <c r="AM152" s="13" t="str">
        <f>IF(AND(F152="f",U152&lt;&gt;""),VLOOKUP(F152,'Appendix 3 Rules'!$A$1:$N$34,8,FALSE),"")</f>
        <v/>
      </c>
    </row>
    <row r="153" spans="1:39" ht="18" customHeight="1" x14ac:dyDescent="0.2">
      <c r="B153" s="78"/>
      <c r="C153" s="9"/>
      <c r="D153" s="10"/>
      <c r="E153" s="9"/>
      <c r="F153" s="8"/>
      <c r="G153" s="20" t="str">
        <f>IF(F153="","",SUMPRODUCT(IF(I153="",0,INDEX('Appendix 3 Rules'!$B$2:$B$18,MATCH(F153,'Appendix 3 Rules'!$A$2:$A$17))))+(IF(K153="",0,INDEX('Appendix 3 Rules'!$C$2:$C$18,MATCH(F153,'Appendix 3 Rules'!$A$2:$A$17))))+(IF(M153="",0,INDEX('Appendix 3 Rules'!$D$2:$D$18,MATCH(F153,'Appendix 3 Rules'!$A$2:$A$17))))+(IF(O153="",0,INDEX('Appendix 3 Rules'!$E$2:$E$18,MATCH(F153,'Appendix 3 Rules'!$A$2:$A$17))))+(IF(Q153="",0,INDEX('Appendix 3 Rules'!$F$2:$F$18,MATCH(F153,'Appendix 3 Rules'!$A$2:$A$17))))+(IF(S153="",0,INDEX('Appendix 3 Rules'!$G$2:$G$18,MATCH(F153,'Appendix 3 Rules'!$A$2:$A$17))))+(IF(U153="",0,INDEX('Appendix 3 Rules'!$H$2:$H$18,MATCH(F153,'Appendix 3 Rules'!$A$2:$A$17))))+(IF(W153="",0,INDEX('Appendix 3 Rules'!$I$2:$I$18,MATCH(F153,'Appendix 3 Rules'!$A$2:$A$17))))+(IF(Y153="",0,INDEX('Appendix 3 Rules'!$J$2:$J$18,MATCH(F153,'Appendix 3 Rules'!$A$2:$A$17))))+(IF(AA153="",0,INDEX('Appendix 3 Rules'!$K$2:$K$18,MATCH(F153,'Appendix 3 Rules'!$A$2:$A$17))))+(IF(AC153="",0,INDEX('Appendix 3 Rules'!$L$2:$L$18,MATCH(F153,'Appendix 3 Rules'!$A$2:$A$17))))+(IF(AE153="",0,INDEX('Appendix 3 Rules'!$M$2:$M$18,MATCH(F153,'Appendix 3 Rules'!$A$2:$A$17))))+(IF(AG153="",0,INDEX('Appendix 3 Rules'!$N$2:$N$18,MATCH(F153,'Appendix 3 Rules'!$A$2:$A$17))))+(IF(F153="gc1",VLOOKUP(F153,'Appendix 3 Rules'!A$34:$O144,15)))+(IF(F153="gc2",VLOOKUP(F153,'Appendix 3 Rules'!A$34:$O144,15)))+(IF(F153="gc3",VLOOKUP(F153,'Appendix 3 Rules'!A$34:$O144,15)))+(IF(F153="gr1",VLOOKUP(F153,'Appendix 3 Rules'!A$34:$O144,15)))+(IF(F153="gr2",VLOOKUP(F153,'Appendix 3 Rules'!A$34:$O144,15)))+(IF(F153="gr3",VLOOKUP(F153,'Appendix 3 Rules'!A$34:$O144,15)))+(IF(F153="h1",VLOOKUP(F153,'Appendix 3 Rules'!A$34:$O144,15)))+(IF(F153="h2",VLOOKUP(F153,'Appendix 3 Rules'!A$34:$O144,15)))+(IF(F153="h3",VLOOKUP(F153,'Appendix 3 Rules'!A$34:$O144,15)))+(IF(F153="i1",VLOOKUP(F153,'Appendix 3 Rules'!A$34:$O144,15)))+(IF(F153="i2",VLOOKUP(F153,'Appendix 3 Rules'!A$34:$O144,15)))+(IF(F153="j1",VLOOKUP(F153,'Appendix 3 Rules'!A$34:$O144,15)))+(IF(F153="j2",VLOOKUP(F153,'Appendix 3 Rules'!A$34:$O144,15)))+(IF(F153="k",VLOOKUP(F153,'Appendix 3 Rules'!A$34:$O144,15)))+(IF(F153="l1",VLOOKUP(F153,'Appendix 3 Rules'!A$34:$O144,15)))+(IF(F153="l2",VLOOKUP(F153,'Appendix 3 Rules'!A$34:$O144,15)))+(IF(F153="m1",VLOOKUP(F153,'Appendix 3 Rules'!A$34:$O144,15)))+(IF(F153="m2",VLOOKUP(F153,'Appendix 3 Rules'!A$34:$O144,15)))+(IF(F153="m3",VLOOKUP(F153,'Appendix 3 Rules'!A$34:$O144,15)))+(IF(F153="n",VLOOKUP(F153,'Appendix 3 Rules'!A$34:$O144,15)))+(IF(F153="o",VLOOKUP(F153,'Appendix 3 Rules'!A$34:$O144,15)))+(IF(F153="p",VLOOKUP(F153,'Appendix 3 Rules'!A$34:$O144,15)))+(IF(F153="q",VLOOKUP(F153,'Appendix 3 Rules'!A$34:$O144,15)))+(IF(F153="r",VLOOKUP(F153,'Appendix 3 Rules'!A$34:$O144,15)))+(IF(F153="s",VLOOKUP(F153,'Appendix 3 Rules'!A$34:$O144,15)))+(IF(F153="t",VLOOKUP(F153,'Appendix 3 Rules'!A$34:$O144,15)))+(IF(F153="u",VLOOKUP(F153,'Appendix 3 Rules'!A$34:$O144,15))))</f>
        <v/>
      </c>
      <c r="H153" s="80" t="str">
        <f>IF(F153="","",IF(OR(F153="d",F153="e",F153="gc1",F153="gc2",F153="gc3",F153="gr1",F153="gr2",F153="gr3",F153="h1",F153="h2",F153="h3",F153="i1",F153="i2",F153="j1",F153="j2",F153="k",F153="l1",F153="l2",F153="m1",F153="m2",F153="m3",F153="n",F153="o",F153="p",F153="q",F153="r",F153="s",F153="t",F153="u",F153="f"),MIN(G153,VLOOKUP(F153,'Appx 3 (Mass) Rules'!$A$1:$D$150,4,0)),MIN(G153,VLOOKUP(F153,'Appx 3 (Mass) Rules'!$A$1:$D$150,4,0),SUMPRODUCT(IF(I153="",0,INDEX('Appendix 3 Rules'!$B$2:$B$18,MATCH(F153,'Appendix 3 Rules'!$A$2:$A$17))))+(IF(K153="",0,INDEX('Appendix 3 Rules'!$C$2:$C$18,MATCH(F153,'Appendix 3 Rules'!$A$2:$A$17))))+(IF(M153="",0,INDEX('Appendix 3 Rules'!$D$2:$D$18,MATCH(F153,'Appendix 3 Rules'!$A$2:$A$17))))+(IF(O153="",0,INDEX('Appendix 3 Rules'!$E$2:$E$18,MATCH(F153,'Appendix 3 Rules'!$A$2:$A$17))))+(IF(Q153="",0,INDEX('Appendix 3 Rules'!$F$2:$F$18,MATCH(F153,'Appendix 3 Rules'!$A$2:$A$17))))+(IF(S153="",0,INDEX('Appendix 3 Rules'!$G$2:$G$18,MATCH(F153,'Appendix 3 Rules'!$A$2:$A$17))))+(IF(U153="",0,INDEX('Appendix 3 Rules'!$H$2:$H$18,MATCH(F153,'Appendix 3 Rules'!$A$2:$A$17))))+(IF(W153="",0,INDEX('Appendix 3 Rules'!$I$2:$I$18,MATCH(F153,'Appendix 3 Rules'!$A$2:$A$17))))+(IF(Y153="",0,INDEX('Appendix 3 Rules'!$J$2:$J$18,MATCH(F153,'Appendix 3 Rules'!$A$2:$A$17))))+(IF(AA153="",0,INDEX('Appendix 3 Rules'!$K$2:$K$18,MATCH(F153,'Appendix 3 Rules'!$A$2:$A$17))))+(IF(AC153="",0,INDEX('Appendix 3 Rules'!$L$2:$L$18,MATCH(F153,'Appendix 3 Rules'!$A$2:$A$17))))+(IF(AE153="",0,INDEX('Appendix 3 Rules'!$M$2:$M$18,MATCH(F153,'Appendix 3 Rules'!$A$2:$A$17))))+(IF(AG153="",0,INDEX('Appendix 3 Rules'!$N$2:$N$18,MATCH(F153,'Appendix 3 Rules'!$A$2:$A$17))))+(IF(F153="gc1",VLOOKUP(F153,'Appendix 3 Rules'!A$34:$O144,15)))+(IF(F153="gc2",VLOOKUP(F153,'Appendix 3 Rules'!A$34:$O144,15)))+(IF(F153="gc3",VLOOKUP(F153,'Appendix 3 Rules'!A$34:$O144,15)))+(IF(F153="gr1",VLOOKUP(F153,'Appendix 3 Rules'!A$34:$O144,15)))+(IF(F153="gr2",VLOOKUP(F153,'Appendix 3 Rules'!A$34:$O144,15)))+(IF(F153="gr3",VLOOKUP(F153,'Appendix 3 Rules'!A$34:$O144,15)))+(IF(F153="h1",VLOOKUP(F153,'Appendix 3 Rules'!A$34:$O144,15)))+(IF(F153="h2",VLOOKUP(F153,'Appendix 3 Rules'!A$34:$O144,15)))+(IF(F153="h3",VLOOKUP(F153,'Appendix 3 Rules'!A$34:$O144,15)))+(IF(F153="i1",VLOOKUP(F153,'Appendix 3 Rules'!A$34:$O144,15)))+(IF(F153="i2",VLOOKUP(F153,'Appendix 3 Rules'!A$34:$O144,15)))+(IF(F153="j1",VLOOKUP(F153,'Appendix 3 Rules'!A$34:$O144,15)))+(IF(F153="j2",VLOOKUP(F153,'Appendix 3 Rules'!A$34:$O144,15)))+(IF(F153="k",VLOOKUP(F153,'Appendix 3 Rules'!A$34:$O144,15)))+(IF(F153="l1",VLOOKUP(F153,'Appendix 3 Rules'!A$34:$O144,15)))+(IF(F153="l2",VLOOKUP(F153,'Appendix 3 Rules'!A$34:$O144,15)))+(IF(F153="m1",VLOOKUP(F153,'Appendix 3 Rules'!A$34:$O144,15)))+(IF(F153="m2",VLOOKUP(F153,'Appendix 3 Rules'!A$34:$O144,15)))+(IF(F153="m3",VLOOKUP(F153,'Appendix 3 Rules'!A$34:$O144,15)))+(IF(F153="n",VLOOKUP(F153,'Appendix 3 Rules'!A$34:$O144,15)))+(IF(F153="o",VLOOKUP(F153,'Appendix 3 Rules'!A$34:$O144,15)))+(IF(F153="p",VLOOKUP(F153,'Appendix 3 Rules'!A$34:$O144,15)))+(IF(F153="q",VLOOKUP(F153,'Appendix 3 Rules'!A$34:$O144,15)))+(IF(F153="r",VLOOKUP(F153,'Appendix 3 Rules'!A$34:$O144,15)))+(IF(F153="s",VLOOKUP(F153,'Appendix 3 Rules'!A$34:$O144,15)))+(IF(F153="t",VLOOKUP(F153,'Appendix 3 Rules'!A$34:$O144,15)))+(IF(F153="u",VLOOKUP(F153,'Appendix 3 Rules'!A$34:$O144,15))))))</f>
        <v/>
      </c>
      <c r="I153" s="12"/>
      <c r="J153" s="13"/>
      <c r="K153" s="12"/>
      <c r="L153" s="13"/>
      <c r="M153" s="12"/>
      <c r="N153" s="13"/>
      <c r="O153" s="12"/>
      <c r="P153" s="13"/>
      <c r="Q153" s="12"/>
      <c r="R153" s="13"/>
      <c r="S153" s="12"/>
      <c r="T153" s="13"/>
      <c r="U153" s="12"/>
      <c r="V153" s="13"/>
      <c r="W153" s="12"/>
      <c r="X153" s="13"/>
      <c r="Y153" s="12"/>
      <c r="Z153" s="13"/>
      <c r="AA153" s="12"/>
      <c r="AB153" s="13"/>
      <c r="AC153" s="8"/>
      <c r="AD153" s="13"/>
      <c r="AE153" s="8"/>
      <c r="AF153" s="13"/>
      <c r="AG153" s="8"/>
      <c r="AH153" s="13"/>
      <c r="AI153" s="60"/>
      <c r="AK153" s="13" t="str">
        <f>IF(AND(F153&lt;&gt;"f",M153&lt;&gt;""),VLOOKUP(F153,'Appendix 3 Rules'!$A$1:$O$34,4,FALSE),"")</f>
        <v/>
      </c>
      <c r="AL153" s="13" t="str">
        <f>IF(Q153="","",VLOOKUP(F153,'Appendix 3 Rules'!$A$1:$N$34,6,FALSE))</f>
        <v/>
      </c>
      <c r="AM153" s="13" t="str">
        <f>IF(AND(F153="f",U153&lt;&gt;""),VLOOKUP(F153,'Appendix 3 Rules'!$A$1:$N$34,8,FALSE),"")</f>
        <v/>
      </c>
    </row>
    <row r="154" spans="1:39" ht="18" customHeight="1" x14ac:dyDescent="0.2">
      <c r="B154" s="78"/>
      <c r="C154" s="9"/>
      <c r="D154" s="10"/>
      <c r="E154" s="9"/>
      <c r="F154" s="8"/>
      <c r="G154" s="20" t="str">
        <f>IF(F154="","",SUMPRODUCT(IF(I154="",0,INDEX('Appendix 3 Rules'!$B$2:$B$18,MATCH(F154,'Appendix 3 Rules'!$A$2:$A$17))))+(IF(K154="",0,INDEX('Appendix 3 Rules'!$C$2:$C$18,MATCH(F154,'Appendix 3 Rules'!$A$2:$A$17))))+(IF(M154="",0,INDEX('Appendix 3 Rules'!$D$2:$D$18,MATCH(F154,'Appendix 3 Rules'!$A$2:$A$17))))+(IF(O154="",0,INDEX('Appendix 3 Rules'!$E$2:$E$18,MATCH(F154,'Appendix 3 Rules'!$A$2:$A$17))))+(IF(Q154="",0,INDEX('Appendix 3 Rules'!$F$2:$F$18,MATCH(F154,'Appendix 3 Rules'!$A$2:$A$17))))+(IF(S154="",0,INDEX('Appendix 3 Rules'!$G$2:$G$18,MATCH(F154,'Appendix 3 Rules'!$A$2:$A$17))))+(IF(U154="",0,INDEX('Appendix 3 Rules'!$H$2:$H$18,MATCH(F154,'Appendix 3 Rules'!$A$2:$A$17))))+(IF(W154="",0,INDEX('Appendix 3 Rules'!$I$2:$I$18,MATCH(F154,'Appendix 3 Rules'!$A$2:$A$17))))+(IF(Y154="",0,INDEX('Appendix 3 Rules'!$J$2:$J$18,MATCH(F154,'Appendix 3 Rules'!$A$2:$A$17))))+(IF(AA154="",0,INDEX('Appendix 3 Rules'!$K$2:$K$18,MATCH(F154,'Appendix 3 Rules'!$A$2:$A$17))))+(IF(AC154="",0,INDEX('Appendix 3 Rules'!$L$2:$L$18,MATCH(F154,'Appendix 3 Rules'!$A$2:$A$17))))+(IF(AE154="",0,INDEX('Appendix 3 Rules'!$M$2:$M$18,MATCH(F154,'Appendix 3 Rules'!$A$2:$A$17))))+(IF(AG154="",0,INDEX('Appendix 3 Rules'!$N$2:$N$18,MATCH(F154,'Appendix 3 Rules'!$A$2:$A$17))))+(IF(F154="gc1",VLOOKUP(F154,'Appendix 3 Rules'!A$34:$O145,15)))+(IF(F154="gc2",VLOOKUP(F154,'Appendix 3 Rules'!A$34:$O145,15)))+(IF(F154="gc3",VLOOKUP(F154,'Appendix 3 Rules'!A$34:$O145,15)))+(IF(F154="gr1",VLOOKUP(F154,'Appendix 3 Rules'!A$34:$O145,15)))+(IF(F154="gr2",VLOOKUP(F154,'Appendix 3 Rules'!A$34:$O145,15)))+(IF(F154="gr3",VLOOKUP(F154,'Appendix 3 Rules'!A$34:$O145,15)))+(IF(F154="h1",VLOOKUP(F154,'Appendix 3 Rules'!A$34:$O145,15)))+(IF(F154="h2",VLOOKUP(F154,'Appendix 3 Rules'!A$34:$O145,15)))+(IF(F154="h3",VLOOKUP(F154,'Appendix 3 Rules'!A$34:$O145,15)))+(IF(F154="i1",VLOOKUP(F154,'Appendix 3 Rules'!A$34:$O145,15)))+(IF(F154="i2",VLOOKUP(F154,'Appendix 3 Rules'!A$34:$O145,15)))+(IF(F154="j1",VLOOKUP(F154,'Appendix 3 Rules'!A$34:$O145,15)))+(IF(F154="j2",VLOOKUP(F154,'Appendix 3 Rules'!A$34:$O145,15)))+(IF(F154="k",VLOOKUP(F154,'Appendix 3 Rules'!A$34:$O145,15)))+(IF(F154="l1",VLOOKUP(F154,'Appendix 3 Rules'!A$34:$O145,15)))+(IF(F154="l2",VLOOKUP(F154,'Appendix 3 Rules'!A$34:$O145,15)))+(IF(F154="m1",VLOOKUP(F154,'Appendix 3 Rules'!A$34:$O145,15)))+(IF(F154="m2",VLOOKUP(F154,'Appendix 3 Rules'!A$34:$O145,15)))+(IF(F154="m3",VLOOKUP(F154,'Appendix 3 Rules'!A$34:$O145,15)))+(IF(F154="n",VLOOKUP(F154,'Appendix 3 Rules'!A$34:$O145,15)))+(IF(F154="o",VLOOKUP(F154,'Appendix 3 Rules'!A$34:$O145,15)))+(IF(F154="p",VLOOKUP(F154,'Appendix 3 Rules'!A$34:$O145,15)))+(IF(F154="q",VLOOKUP(F154,'Appendix 3 Rules'!A$34:$O145,15)))+(IF(F154="r",VLOOKUP(F154,'Appendix 3 Rules'!A$34:$O145,15)))+(IF(F154="s",VLOOKUP(F154,'Appendix 3 Rules'!A$34:$O145,15)))+(IF(F154="t",VLOOKUP(F154,'Appendix 3 Rules'!A$34:$O145,15)))+(IF(F154="u",VLOOKUP(F154,'Appendix 3 Rules'!A$34:$O145,15))))</f>
        <v/>
      </c>
      <c r="H154" s="80" t="str">
        <f>IF(F154="","",IF(OR(F154="d",F154="e",F154="gc1",F154="gc2",F154="gc3",F154="gr1",F154="gr2",F154="gr3",F154="h1",F154="h2",F154="h3",F154="i1",F154="i2",F154="j1",F154="j2",F154="k",F154="l1",F154="l2",F154="m1",F154="m2",F154="m3",F154="n",F154="o",F154="p",F154="q",F154="r",F154="s",F154="t",F154="u",F154="f"),MIN(G154,VLOOKUP(F154,'Appx 3 (Mass) Rules'!$A$1:$D$150,4,0)),MIN(G154,VLOOKUP(F154,'Appx 3 (Mass) Rules'!$A$1:$D$150,4,0),SUMPRODUCT(IF(I154="",0,INDEX('Appendix 3 Rules'!$B$2:$B$18,MATCH(F154,'Appendix 3 Rules'!$A$2:$A$17))))+(IF(K154="",0,INDEX('Appendix 3 Rules'!$C$2:$C$18,MATCH(F154,'Appendix 3 Rules'!$A$2:$A$17))))+(IF(M154="",0,INDEX('Appendix 3 Rules'!$D$2:$D$18,MATCH(F154,'Appendix 3 Rules'!$A$2:$A$17))))+(IF(O154="",0,INDEX('Appendix 3 Rules'!$E$2:$E$18,MATCH(F154,'Appendix 3 Rules'!$A$2:$A$17))))+(IF(Q154="",0,INDEX('Appendix 3 Rules'!$F$2:$F$18,MATCH(F154,'Appendix 3 Rules'!$A$2:$A$17))))+(IF(S154="",0,INDEX('Appendix 3 Rules'!$G$2:$G$18,MATCH(F154,'Appendix 3 Rules'!$A$2:$A$17))))+(IF(U154="",0,INDEX('Appendix 3 Rules'!$H$2:$H$18,MATCH(F154,'Appendix 3 Rules'!$A$2:$A$17))))+(IF(W154="",0,INDEX('Appendix 3 Rules'!$I$2:$I$18,MATCH(F154,'Appendix 3 Rules'!$A$2:$A$17))))+(IF(Y154="",0,INDEX('Appendix 3 Rules'!$J$2:$J$18,MATCH(F154,'Appendix 3 Rules'!$A$2:$A$17))))+(IF(AA154="",0,INDEX('Appendix 3 Rules'!$K$2:$K$18,MATCH(F154,'Appendix 3 Rules'!$A$2:$A$17))))+(IF(AC154="",0,INDEX('Appendix 3 Rules'!$L$2:$L$18,MATCH(F154,'Appendix 3 Rules'!$A$2:$A$17))))+(IF(AE154="",0,INDEX('Appendix 3 Rules'!$M$2:$M$18,MATCH(F154,'Appendix 3 Rules'!$A$2:$A$17))))+(IF(AG154="",0,INDEX('Appendix 3 Rules'!$N$2:$N$18,MATCH(F154,'Appendix 3 Rules'!$A$2:$A$17))))+(IF(F154="gc1",VLOOKUP(F154,'Appendix 3 Rules'!A$34:$O145,15)))+(IF(F154="gc2",VLOOKUP(F154,'Appendix 3 Rules'!A$34:$O145,15)))+(IF(F154="gc3",VLOOKUP(F154,'Appendix 3 Rules'!A$34:$O145,15)))+(IF(F154="gr1",VLOOKUP(F154,'Appendix 3 Rules'!A$34:$O145,15)))+(IF(F154="gr2",VLOOKUP(F154,'Appendix 3 Rules'!A$34:$O145,15)))+(IF(F154="gr3",VLOOKUP(F154,'Appendix 3 Rules'!A$34:$O145,15)))+(IF(F154="h1",VLOOKUP(F154,'Appendix 3 Rules'!A$34:$O145,15)))+(IF(F154="h2",VLOOKUP(F154,'Appendix 3 Rules'!A$34:$O145,15)))+(IF(F154="h3",VLOOKUP(F154,'Appendix 3 Rules'!A$34:$O145,15)))+(IF(F154="i1",VLOOKUP(F154,'Appendix 3 Rules'!A$34:$O145,15)))+(IF(F154="i2",VLOOKUP(F154,'Appendix 3 Rules'!A$34:$O145,15)))+(IF(F154="j1",VLOOKUP(F154,'Appendix 3 Rules'!A$34:$O145,15)))+(IF(F154="j2",VLOOKUP(F154,'Appendix 3 Rules'!A$34:$O145,15)))+(IF(F154="k",VLOOKUP(F154,'Appendix 3 Rules'!A$34:$O145,15)))+(IF(F154="l1",VLOOKUP(F154,'Appendix 3 Rules'!A$34:$O145,15)))+(IF(F154="l2",VLOOKUP(F154,'Appendix 3 Rules'!A$34:$O145,15)))+(IF(F154="m1",VLOOKUP(F154,'Appendix 3 Rules'!A$34:$O145,15)))+(IF(F154="m2",VLOOKUP(F154,'Appendix 3 Rules'!A$34:$O145,15)))+(IF(F154="m3",VLOOKUP(F154,'Appendix 3 Rules'!A$34:$O145,15)))+(IF(F154="n",VLOOKUP(F154,'Appendix 3 Rules'!A$34:$O145,15)))+(IF(F154="o",VLOOKUP(F154,'Appendix 3 Rules'!A$34:$O145,15)))+(IF(F154="p",VLOOKUP(F154,'Appendix 3 Rules'!A$34:$O145,15)))+(IF(F154="q",VLOOKUP(F154,'Appendix 3 Rules'!A$34:$O145,15)))+(IF(F154="r",VLOOKUP(F154,'Appendix 3 Rules'!A$34:$O145,15)))+(IF(F154="s",VLOOKUP(F154,'Appendix 3 Rules'!A$34:$O145,15)))+(IF(F154="t",VLOOKUP(F154,'Appendix 3 Rules'!A$34:$O145,15)))+(IF(F154="u",VLOOKUP(F154,'Appendix 3 Rules'!A$34:$O145,15))))))</f>
        <v/>
      </c>
      <c r="I154" s="11"/>
      <c r="J154" s="14"/>
      <c r="K154" s="11"/>
      <c r="L154" s="14"/>
      <c r="M154" s="11"/>
      <c r="N154" s="14"/>
      <c r="O154" s="11"/>
      <c r="P154" s="14"/>
      <c r="Q154" s="11"/>
      <c r="R154" s="14"/>
      <c r="S154" s="76"/>
      <c r="T154" s="14"/>
      <c r="U154" s="11"/>
      <c r="V154" s="14"/>
      <c r="W154" s="11"/>
      <c r="X154" s="14"/>
      <c r="Y154" s="77"/>
      <c r="Z154" s="14"/>
      <c r="AA154" s="77"/>
      <c r="AB154" s="14"/>
      <c r="AC154" s="8"/>
      <c r="AD154" s="13"/>
      <c r="AE154" s="8"/>
      <c r="AF154" s="13"/>
      <c r="AG154" s="8"/>
      <c r="AH154" s="13"/>
      <c r="AI154" s="60"/>
      <c r="AK154" s="13" t="str">
        <f>IF(AND(F154&lt;&gt;"f",M154&lt;&gt;""),VLOOKUP(F154,'Appendix 3 Rules'!$A$1:$O$34,4,FALSE),"")</f>
        <v/>
      </c>
      <c r="AL154" s="13" t="str">
        <f>IF(Q154="","",VLOOKUP(F154,'Appendix 3 Rules'!$A$1:$N$34,6,FALSE))</f>
        <v/>
      </c>
      <c r="AM154" s="13" t="str">
        <f>IF(AND(F154="f",U154&lt;&gt;""),VLOOKUP(F154,'Appendix 3 Rules'!$A$1:$N$34,8,FALSE),"")</f>
        <v/>
      </c>
    </row>
    <row r="155" spans="1:39" ht="18" customHeight="1" x14ac:dyDescent="0.2">
      <c r="B155" s="78"/>
      <c r="C155" s="9"/>
      <c r="D155" s="10"/>
      <c r="E155" s="9"/>
      <c r="F155" s="8"/>
      <c r="G155" s="20" t="str">
        <f>IF(F155="","",SUMPRODUCT(IF(I155="",0,INDEX('Appendix 3 Rules'!$B$2:$B$18,MATCH(F155,'Appendix 3 Rules'!$A$2:$A$17))))+(IF(K155="",0,INDEX('Appendix 3 Rules'!$C$2:$C$18,MATCH(F155,'Appendix 3 Rules'!$A$2:$A$17))))+(IF(M155="",0,INDEX('Appendix 3 Rules'!$D$2:$D$18,MATCH(F155,'Appendix 3 Rules'!$A$2:$A$17))))+(IF(O155="",0,INDEX('Appendix 3 Rules'!$E$2:$E$18,MATCH(F155,'Appendix 3 Rules'!$A$2:$A$17))))+(IF(Q155="",0,INDEX('Appendix 3 Rules'!$F$2:$F$18,MATCH(F155,'Appendix 3 Rules'!$A$2:$A$17))))+(IF(S155="",0,INDEX('Appendix 3 Rules'!$G$2:$G$18,MATCH(F155,'Appendix 3 Rules'!$A$2:$A$17))))+(IF(U155="",0,INDEX('Appendix 3 Rules'!$H$2:$H$18,MATCH(F155,'Appendix 3 Rules'!$A$2:$A$17))))+(IF(W155="",0,INDEX('Appendix 3 Rules'!$I$2:$I$18,MATCH(F155,'Appendix 3 Rules'!$A$2:$A$17))))+(IF(Y155="",0,INDEX('Appendix 3 Rules'!$J$2:$J$18,MATCH(F155,'Appendix 3 Rules'!$A$2:$A$17))))+(IF(AA155="",0,INDEX('Appendix 3 Rules'!$K$2:$K$18,MATCH(F155,'Appendix 3 Rules'!$A$2:$A$17))))+(IF(AC155="",0,INDEX('Appendix 3 Rules'!$L$2:$L$18,MATCH(F155,'Appendix 3 Rules'!$A$2:$A$17))))+(IF(AE155="",0,INDEX('Appendix 3 Rules'!$M$2:$M$18,MATCH(F155,'Appendix 3 Rules'!$A$2:$A$17))))+(IF(AG155="",0,INDEX('Appendix 3 Rules'!$N$2:$N$18,MATCH(F155,'Appendix 3 Rules'!$A$2:$A$17))))+(IF(F155="gc1",VLOOKUP(F155,'Appendix 3 Rules'!A$34:$O146,15)))+(IF(F155="gc2",VLOOKUP(F155,'Appendix 3 Rules'!A$34:$O146,15)))+(IF(F155="gc3",VLOOKUP(F155,'Appendix 3 Rules'!A$34:$O146,15)))+(IF(F155="gr1",VLOOKUP(F155,'Appendix 3 Rules'!A$34:$O146,15)))+(IF(F155="gr2",VLOOKUP(F155,'Appendix 3 Rules'!A$34:$O146,15)))+(IF(F155="gr3",VLOOKUP(F155,'Appendix 3 Rules'!A$34:$O146,15)))+(IF(F155="h1",VLOOKUP(F155,'Appendix 3 Rules'!A$34:$O146,15)))+(IF(F155="h2",VLOOKUP(F155,'Appendix 3 Rules'!A$34:$O146,15)))+(IF(F155="h3",VLOOKUP(F155,'Appendix 3 Rules'!A$34:$O146,15)))+(IF(F155="i1",VLOOKUP(F155,'Appendix 3 Rules'!A$34:$O146,15)))+(IF(F155="i2",VLOOKUP(F155,'Appendix 3 Rules'!A$34:$O146,15)))+(IF(F155="j1",VLOOKUP(F155,'Appendix 3 Rules'!A$34:$O146,15)))+(IF(F155="j2",VLOOKUP(F155,'Appendix 3 Rules'!A$34:$O146,15)))+(IF(F155="k",VLOOKUP(F155,'Appendix 3 Rules'!A$34:$O146,15)))+(IF(F155="l1",VLOOKUP(F155,'Appendix 3 Rules'!A$34:$O146,15)))+(IF(F155="l2",VLOOKUP(F155,'Appendix 3 Rules'!A$34:$O146,15)))+(IF(F155="m1",VLOOKUP(F155,'Appendix 3 Rules'!A$34:$O146,15)))+(IF(F155="m2",VLOOKUP(F155,'Appendix 3 Rules'!A$34:$O146,15)))+(IF(F155="m3",VLOOKUP(F155,'Appendix 3 Rules'!A$34:$O146,15)))+(IF(F155="n",VLOOKUP(F155,'Appendix 3 Rules'!A$34:$O146,15)))+(IF(F155="o",VLOOKUP(F155,'Appendix 3 Rules'!A$34:$O146,15)))+(IF(F155="p",VLOOKUP(F155,'Appendix 3 Rules'!A$34:$O146,15)))+(IF(F155="q",VLOOKUP(F155,'Appendix 3 Rules'!A$34:$O146,15)))+(IF(F155="r",VLOOKUP(F155,'Appendix 3 Rules'!A$34:$O146,15)))+(IF(F155="s",VLOOKUP(F155,'Appendix 3 Rules'!A$34:$O146,15)))+(IF(F155="t",VLOOKUP(F155,'Appendix 3 Rules'!A$34:$O146,15)))+(IF(F155="u",VLOOKUP(F155,'Appendix 3 Rules'!A$34:$O146,15))))</f>
        <v/>
      </c>
      <c r="H155" s="80" t="str">
        <f>IF(F155="","",IF(OR(F155="d",F155="e",F155="gc1",F155="gc2",F155="gc3",F155="gr1",F155="gr2",F155="gr3",F155="h1",F155="h2",F155="h3",F155="i1",F155="i2",F155="j1",F155="j2",F155="k",F155="l1",F155="l2",F155="m1",F155="m2",F155="m3",F155="n",F155="o",F155="p",F155="q",F155="r",F155="s",F155="t",F155="u",F155="f"),MIN(G155,VLOOKUP(F155,'Appx 3 (Mass) Rules'!$A$1:$D$150,4,0)),MIN(G155,VLOOKUP(F155,'Appx 3 (Mass) Rules'!$A$1:$D$150,4,0),SUMPRODUCT(IF(I155="",0,INDEX('Appendix 3 Rules'!$B$2:$B$18,MATCH(F155,'Appendix 3 Rules'!$A$2:$A$17))))+(IF(K155="",0,INDEX('Appendix 3 Rules'!$C$2:$C$18,MATCH(F155,'Appendix 3 Rules'!$A$2:$A$17))))+(IF(M155="",0,INDEX('Appendix 3 Rules'!$D$2:$D$18,MATCH(F155,'Appendix 3 Rules'!$A$2:$A$17))))+(IF(O155="",0,INDEX('Appendix 3 Rules'!$E$2:$E$18,MATCH(F155,'Appendix 3 Rules'!$A$2:$A$17))))+(IF(Q155="",0,INDEX('Appendix 3 Rules'!$F$2:$F$18,MATCH(F155,'Appendix 3 Rules'!$A$2:$A$17))))+(IF(S155="",0,INDEX('Appendix 3 Rules'!$G$2:$G$18,MATCH(F155,'Appendix 3 Rules'!$A$2:$A$17))))+(IF(U155="",0,INDEX('Appendix 3 Rules'!$H$2:$H$18,MATCH(F155,'Appendix 3 Rules'!$A$2:$A$17))))+(IF(W155="",0,INDEX('Appendix 3 Rules'!$I$2:$I$18,MATCH(F155,'Appendix 3 Rules'!$A$2:$A$17))))+(IF(Y155="",0,INDEX('Appendix 3 Rules'!$J$2:$J$18,MATCH(F155,'Appendix 3 Rules'!$A$2:$A$17))))+(IF(AA155="",0,INDEX('Appendix 3 Rules'!$K$2:$K$18,MATCH(F155,'Appendix 3 Rules'!$A$2:$A$17))))+(IF(AC155="",0,INDEX('Appendix 3 Rules'!$L$2:$L$18,MATCH(F155,'Appendix 3 Rules'!$A$2:$A$17))))+(IF(AE155="",0,INDEX('Appendix 3 Rules'!$M$2:$M$18,MATCH(F155,'Appendix 3 Rules'!$A$2:$A$17))))+(IF(AG155="",0,INDEX('Appendix 3 Rules'!$N$2:$N$18,MATCH(F155,'Appendix 3 Rules'!$A$2:$A$17))))+(IF(F155="gc1",VLOOKUP(F155,'Appendix 3 Rules'!A$34:$O146,15)))+(IF(F155="gc2",VLOOKUP(F155,'Appendix 3 Rules'!A$34:$O146,15)))+(IF(F155="gc3",VLOOKUP(F155,'Appendix 3 Rules'!A$34:$O146,15)))+(IF(F155="gr1",VLOOKUP(F155,'Appendix 3 Rules'!A$34:$O146,15)))+(IF(F155="gr2",VLOOKUP(F155,'Appendix 3 Rules'!A$34:$O146,15)))+(IF(F155="gr3",VLOOKUP(F155,'Appendix 3 Rules'!A$34:$O146,15)))+(IF(F155="h1",VLOOKUP(F155,'Appendix 3 Rules'!A$34:$O146,15)))+(IF(F155="h2",VLOOKUP(F155,'Appendix 3 Rules'!A$34:$O146,15)))+(IF(F155="h3",VLOOKUP(F155,'Appendix 3 Rules'!A$34:$O146,15)))+(IF(F155="i1",VLOOKUP(F155,'Appendix 3 Rules'!A$34:$O146,15)))+(IF(F155="i2",VLOOKUP(F155,'Appendix 3 Rules'!A$34:$O146,15)))+(IF(F155="j1",VLOOKUP(F155,'Appendix 3 Rules'!A$34:$O146,15)))+(IF(F155="j2",VLOOKUP(F155,'Appendix 3 Rules'!A$34:$O146,15)))+(IF(F155="k",VLOOKUP(F155,'Appendix 3 Rules'!A$34:$O146,15)))+(IF(F155="l1",VLOOKUP(F155,'Appendix 3 Rules'!A$34:$O146,15)))+(IF(F155="l2",VLOOKUP(F155,'Appendix 3 Rules'!A$34:$O146,15)))+(IF(F155="m1",VLOOKUP(F155,'Appendix 3 Rules'!A$34:$O146,15)))+(IF(F155="m2",VLOOKUP(F155,'Appendix 3 Rules'!A$34:$O146,15)))+(IF(F155="m3",VLOOKUP(F155,'Appendix 3 Rules'!A$34:$O146,15)))+(IF(F155="n",VLOOKUP(F155,'Appendix 3 Rules'!A$34:$O146,15)))+(IF(F155="o",VLOOKUP(F155,'Appendix 3 Rules'!A$34:$O146,15)))+(IF(F155="p",VLOOKUP(F155,'Appendix 3 Rules'!A$34:$O146,15)))+(IF(F155="q",VLOOKUP(F155,'Appendix 3 Rules'!A$34:$O146,15)))+(IF(F155="r",VLOOKUP(F155,'Appendix 3 Rules'!A$34:$O146,15)))+(IF(F155="s",VLOOKUP(F155,'Appendix 3 Rules'!A$34:$O146,15)))+(IF(F155="t",VLOOKUP(F155,'Appendix 3 Rules'!A$34:$O146,15)))+(IF(F155="u",VLOOKUP(F155,'Appendix 3 Rules'!A$34:$O146,15))))))</f>
        <v/>
      </c>
      <c r="I155" s="12"/>
      <c r="J155" s="13"/>
      <c r="K155" s="12"/>
      <c r="L155" s="13"/>
      <c r="M155" s="12"/>
      <c r="N155" s="13"/>
      <c r="O155" s="12"/>
      <c r="P155" s="13"/>
      <c r="Q155" s="12"/>
      <c r="R155" s="13"/>
      <c r="S155" s="12"/>
      <c r="T155" s="13"/>
      <c r="U155" s="12"/>
      <c r="V155" s="13"/>
      <c r="W155" s="12"/>
      <c r="X155" s="13"/>
      <c r="Y155" s="12"/>
      <c r="Z155" s="13"/>
      <c r="AA155" s="12"/>
      <c r="AB155" s="13"/>
      <c r="AC155" s="8"/>
      <c r="AD155" s="13"/>
      <c r="AE155" s="8"/>
      <c r="AF155" s="13"/>
      <c r="AG155" s="8"/>
      <c r="AH155" s="13"/>
      <c r="AI155" s="60"/>
      <c r="AK155" s="13" t="str">
        <f>IF(AND(F155&lt;&gt;"f",M155&lt;&gt;""),VLOOKUP(F155,'Appendix 3 Rules'!$A$1:$O$34,4,FALSE),"")</f>
        <v/>
      </c>
      <c r="AL155" s="13" t="str">
        <f>IF(Q155="","",VLOOKUP(F155,'Appendix 3 Rules'!$A$1:$N$34,6,FALSE))</f>
        <v/>
      </c>
      <c r="AM155" s="13" t="str">
        <f>IF(AND(F155="f",U155&lt;&gt;""),VLOOKUP(F155,'Appendix 3 Rules'!$A$1:$N$34,8,FALSE),"")</f>
        <v/>
      </c>
    </row>
    <row r="156" spans="1:39" ht="18" customHeight="1" x14ac:dyDescent="0.2">
      <c r="B156" s="78"/>
      <c r="C156" s="9"/>
      <c r="D156" s="10"/>
      <c r="E156" s="9"/>
      <c r="F156" s="8"/>
      <c r="G156" s="20" t="str">
        <f>IF(F156="","",SUMPRODUCT(IF(I156="",0,INDEX('Appendix 3 Rules'!$B$2:$B$18,MATCH(F156,'Appendix 3 Rules'!$A$2:$A$17))))+(IF(K156="",0,INDEX('Appendix 3 Rules'!$C$2:$C$18,MATCH(F156,'Appendix 3 Rules'!$A$2:$A$17))))+(IF(M156="",0,INDEX('Appendix 3 Rules'!$D$2:$D$18,MATCH(F156,'Appendix 3 Rules'!$A$2:$A$17))))+(IF(O156="",0,INDEX('Appendix 3 Rules'!$E$2:$E$18,MATCH(F156,'Appendix 3 Rules'!$A$2:$A$17))))+(IF(Q156="",0,INDEX('Appendix 3 Rules'!$F$2:$F$18,MATCH(F156,'Appendix 3 Rules'!$A$2:$A$17))))+(IF(S156="",0,INDEX('Appendix 3 Rules'!$G$2:$G$18,MATCH(F156,'Appendix 3 Rules'!$A$2:$A$17))))+(IF(U156="",0,INDEX('Appendix 3 Rules'!$H$2:$H$18,MATCH(F156,'Appendix 3 Rules'!$A$2:$A$17))))+(IF(W156="",0,INDEX('Appendix 3 Rules'!$I$2:$I$18,MATCH(F156,'Appendix 3 Rules'!$A$2:$A$17))))+(IF(Y156="",0,INDEX('Appendix 3 Rules'!$J$2:$J$18,MATCH(F156,'Appendix 3 Rules'!$A$2:$A$17))))+(IF(AA156="",0,INDEX('Appendix 3 Rules'!$K$2:$K$18,MATCH(F156,'Appendix 3 Rules'!$A$2:$A$17))))+(IF(AC156="",0,INDEX('Appendix 3 Rules'!$L$2:$L$18,MATCH(F156,'Appendix 3 Rules'!$A$2:$A$17))))+(IF(AE156="",0,INDEX('Appendix 3 Rules'!$M$2:$M$18,MATCH(F156,'Appendix 3 Rules'!$A$2:$A$17))))+(IF(AG156="",0,INDEX('Appendix 3 Rules'!$N$2:$N$18,MATCH(F156,'Appendix 3 Rules'!$A$2:$A$17))))+(IF(F156="gc1",VLOOKUP(F156,'Appendix 3 Rules'!A$34:$O147,15)))+(IF(F156="gc2",VLOOKUP(F156,'Appendix 3 Rules'!A$34:$O147,15)))+(IF(F156="gc3",VLOOKUP(F156,'Appendix 3 Rules'!A$34:$O147,15)))+(IF(F156="gr1",VLOOKUP(F156,'Appendix 3 Rules'!A$34:$O147,15)))+(IF(F156="gr2",VLOOKUP(F156,'Appendix 3 Rules'!A$34:$O147,15)))+(IF(F156="gr3",VLOOKUP(F156,'Appendix 3 Rules'!A$34:$O147,15)))+(IF(F156="h1",VLOOKUP(F156,'Appendix 3 Rules'!A$34:$O147,15)))+(IF(F156="h2",VLOOKUP(F156,'Appendix 3 Rules'!A$34:$O147,15)))+(IF(F156="h3",VLOOKUP(F156,'Appendix 3 Rules'!A$34:$O147,15)))+(IF(F156="i1",VLOOKUP(F156,'Appendix 3 Rules'!A$34:$O147,15)))+(IF(F156="i2",VLOOKUP(F156,'Appendix 3 Rules'!A$34:$O147,15)))+(IF(F156="j1",VLOOKUP(F156,'Appendix 3 Rules'!A$34:$O147,15)))+(IF(F156="j2",VLOOKUP(F156,'Appendix 3 Rules'!A$34:$O147,15)))+(IF(F156="k",VLOOKUP(F156,'Appendix 3 Rules'!A$34:$O147,15)))+(IF(F156="l1",VLOOKUP(F156,'Appendix 3 Rules'!A$34:$O147,15)))+(IF(F156="l2",VLOOKUP(F156,'Appendix 3 Rules'!A$34:$O147,15)))+(IF(F156="m1",VLOOKUP(F156,'Appendix 3 Rules'!A$34:$O147,15)))+(IF(F156="m2",VLOOKUP(F156,'Appendix 3 Rules'!A$34:$O147,15)))+(IF(F156="m3",VLOOKUP(F156,'Appendix 3 Rules'!A$34:$O147,15)))+(IF(F156="n",VLOOKUP(F156,'Appendix 3 Rules'!A$34:$O147,15)))+(IF(F156="o",VLOOKUP(F156,'Appendix 3 Rules'!A$34:$O147,15)))+(IF(F156="p",VLOOKUP(F156,'Appendix 3 Rules'!A$34:$O147,15)))+(IF(F156="q",VLOOKUP(F156,'Appendix 3 Rules'!A$34:$O147,15)))+(IF(F156="r",VLOOKUP(F156,'Appendix 3 Rules'!A$34:$O147,15)))+(IF(F156="s",VLOOKUP(F156,'Appendix 3 Rules'!A$34:$O147,15)))+(IF(F156="t",VLOOKUP(F156,'Appendix 3 Rules'!A$34:$O147,15)))+(IF(F156="u",VLOOKUP(F156,'Appendix 3 Rules'!A$34:$O147,15))))</f>
        <v/>
      </c>
      <c r="H156" s="80" t="str">
        <f>IF(F156="","",IF(OR(F156="d",F156="e",F156="gc1",F156="gc2",F156="gc3",F156="gr1",F156="gr2",F156="gr3",F156="h1",F156="h2",F156="h3",F156="i1",F156="i2",F156="j1",F156="j2",F156="k",F156="l1",F156="l2",F156="m1",F156="m2",F156="m3",F156="n",F156="o",F156="p",F156="q",F156="r",F156="s",F156="t",F156="u",F156="f"),MIN(G156,VLOOKUP(F156,'Appx 3 (Mass) Rules'!$A$1:$D$150,4,0)),MIN(G156,VLOOKUP(F156,'Appx 3 (Mass) Rules'!$A$1:$D$150,4,0),SUMPRODUCT(IF(I156="",0,INDEX('Appendix 3 Rules'!$B$2:$B$18,MATCH(F156,'Appendix 3 Rules'!$A$2:$A$17))))+(IF(K156="",0,INDEX('Appendix 3 Rules'!$C$2:$C$18,MATCH(F156,'Appendix 3 Rules'!$A$2:$A$17))))+(IF(M156="",0,INDEX('Appendix 3 Rules'!$D$2:$D$18,MATCH(F156,'Appendix 3 Rules'!$A$2:$A$17))))+(IF(O156="",0,INDEX('Appendix 3 Rules'!$E$2:$E$18,MATCH(F156,'Appendix 3 Rules'!$A$2:$A$17))))+(IF(Q156="",0,INDEX('Appendix 3 Rules'!$F$2:$F$18,MATCH(F156,'Appendix 3 Rules'!$A$2:$A$17))))+(IF(S156="",0,INDEX('Appendix 3 Rules'!$G$2:$G$18,MATCH(F156,'Appendix 3 Rules'!$A$2:$A$17))))+(IF(U156="",0,INDEX('Appendix 3 Rules'!$H$2:$H$18,MATCH(F156,'Appendix 3 Rules'!$A$2:$A$17))))+(IF(W156="",0,INDEX('Appendix 3 Rules'!$I$2:$I$18,MATCH(F156,'Appendix 3 Rules'!$A$2:$A$17))))+(IF(Y156="",0,INDEX('Appendix 3 Rules'!$J$2:$J$18,MATCH(F156,'Appendix 3 Rules'!$A$2:$A$17))))+(IF(AA156="",0,INDEX('Appendix 3 Rules'!$K$2:$K$18,MATCH(F156,'Appendix 3 Rules'!$A$2:$A$17))))+(IF(AC156="",0,INDEX('Appendix 3 Rules'!$L$2:$L$18,MATCH(F156,'Appendix 3 Rules'!$A$2:$A$17))))+(IF(AE156="",0,INDEX('Appendix 3 Rules'!$M$2:$M$18,MATCH(F156,'Appendix 3 Rules'!$A$2:$A$17))))+(IF(AG156="",0,INDEX('Appendix 3 Rules'!$N$2:$N$18,MATCH(F156,'Appendix 3 Rules'!$A$2:$A$17))))+(IF(F156="gc1",VLOOKUP(F156,'Appendix 3 Rules'!A$34:$O147,15)))+(IF(F156="gc2",VLOOKUP(F156,'Appendix 3 Rules'!A$34:$O147,15)))+(IF(F156="gc3",VLOOKUP(F156,'Appendix 3 Rules'!A$34:$O147,15)))+(IF(F156="gr1",VLOOKUP(F156,'Appendix 3 Rules'!A$34:$O147,15)))+(IF(F156="gr2",VLOOKUP(F156,'Appendix 3 Rules'!A$34:$O147,15)))+(IF(F156="gr3",VLOOKUP(F156,'Appendix 3 Rules'!A$34:$O147,15)))+(IF(F156="h1",VLOOKUP(F156,'Appendix 3 Rules'!A$34:$O147,15)))+(IF(F156="h2",VLOOKUP(F156,'Appendix 3 Rules'!A$34:$O147,15)))+(IF(F156="h3",VLOOKUP(F156,'Appendix 3 Rules'!A$34:$O147,15)))+(IF(F156="i1",VLOOKUP(F156,'Appendix 3 Rules'!A$34:$O147,15)))+(IF(F156="i2",VLOOKUP(F156,'Appendix 3 Rules'!A$34:$O147,15)))+(IF(F156="j1",VLOOKUP(F156,'Appendix 3 Rules'!A$34:$O147,15)))+(IF(F156="j2",VLOOKUP(F156,'Appendix 3 Rules'!A$34:$O147,15)))+(IF(F156="k",VLOOKUP(F156,'Appendix 3 Rules'!A$34:$O147,15)))+(IF(F156="l1",VLOOKUP(F156,'Appendix 3 Rules'!A$34:$O147,15)))+(IF(F156="l2",VLOOKUP(F156,'Appendix 3 Rules'!A$34:$O147,15)))+(IF(F156="m1",VLOOKUP(F156,'Appendix 3 Rules'!A$34:$O147,15)))+(IF(F156="m2",VLOOKUP(F156,'Appendix 3 Rules'!A$34:$O147,15)))+(IF(F156="m3",VLOOKUP(F156,'Appendix 3 Rules'!A$34:$O147,15)))+(IF(F156="n",VLOOKUP(F156,'Appendix 3 Rules'!A$34:$O147,15)))+(IF(F156="o",VLOOKUP(F156,'Appendix 3 Rules'!A$34:$O147,15)))+(IF(F156="p",VLOOKUP(F156,'Appendix 3 Rules'!A$34:$O147,15)))+(IF(F156="q",VLOOKUP(F156,'Appendix 3 Rules'!A$34:$O147,15)))+(IF(F156="r",VLOOKUP(F156,'Appendix 3 Rules'!A$34:$O147,15)))+(IF(F156="s",VLOOKUP(F156,'Appendix 3 Rules'!A$34:$O147,15)))+(IF(F156="t",VLOOKUP(F156,'Appendix 3 Rules'!A$34:$O147,15)))+(IF(F156="u",VLOOKUP(F156,'Appendix 3 Rules'!A$34:$O147,15))))))</f>
        <v/>
      </c>
      <c r="I156" s="11"/>
      <c r="J156" s="14"/>
      <c r="K156" s="11"/>
      <c r="L156" s="14"/>
      <c r="M156" s="11"/>
      <c r="N156" s="14"/>
      <c r="O156" s="11"/>
      <c r="P156" s="14"/>
      <c r="Q156" s="11"/>
      <c r="R156" s="14"/>
      <c r="S156" s="76"/>
      <c r="T156" s="14"/>
      <c r="U156" s="11"/>
      <c r="V156" s="14"/>
      <c r="W156" s="11"/>
      <c r="X156" s="14"/>
      <c r="Y156" s="77"/>
      <c r="Z156" s="14"/>
      <c r="AA156" s="77"/>
      <c r="AB156" s="14"/>
      <c r="AC156" s="8"/>
      <c r="AD156" s="13"/>
      <c r="AE156" s="8"/>
      <c r="AF156" s="13"/>
      <c r="AG156" s="8"/>
      <c r="AH156" s="13"/>
      <c r="AI156" s="60"/>
      <c r="AK156" s="13" t="str">
        <f>IF(AND(F156&lt;&gt;"f",M156&lt;&gt;""),VLOOKUP(F156,'Appendix 3 Rules'!$A$1:$O$34,4,FALSE),"")</f>
        <v/>
      </c>
      <c r="AL156" s="13" t="str">
        <f>IF(Q156="","",VLOOKUP(F156,'Appendix 3 Rules'!$A$1:$N$34,6,FALSE))</f>
        <v/>
      </c>
      <c r="AM156" s="13" t="str">
        <f>IF(AND(F156="f",U156&lt;&gt;""),VLOOKUP(F156,'Appendix 3 Rules'!$A$1:$N$34,8,FALSE),"")</f>
        <v/>
      </c>
    </row>
    <row r="157" spans="1:39" ht="18" customHeight="1" x14ac:dyDescent="0.2">
      <c r="B157" s="78"/>
      <c r="C157" s="9"/>
      <c r="D157" s="10"/>
      <c r="E157" s="9"/>
      <c r="F157" s="8"/>
      <c r="G157" s="20" t="str">
        <f>IF(F157="","",SUMPRODUCT(IF(I157="",0,INDEX('Appendix 3 Rules'!$B$2:$B$18,MATCH(F157,'Appendix 3 Rules'!$A$2:$A$17))))+(IF(K157="",0,INDEX('Appendix 3 Rules'!$C$2:$C$18,MATCH(F157,'Appendix 3 Rules'!$A$2:$A$17))))+(IF(M157="",0,INDEX('Appendix 3 Rules'!$D$2:$D$18,MATCH(F157,'Appendix 3 Rules'!$A$2:$A$17))))+(IF(O157="",0,INDEX('Appendix 3 Rules'!$E$2:$E$18,MATCH(F157,'Appendix 3 Rules'!$A$2:$A$17))))+(IF(Q157="",0,INDEX('Appendix 3 Rules'!$F$2:$F$18,MATCH(F157,'Appendix 3 Rules'!$A$2:$A$17))))+(IF(S157="",0,INDEX('Appendix 3 Rules'!$G$2:$G$18,MATCH(F157,'Appendix 3 Rules'!$A$2:$A$17))))+(IF(U157="",0,INDEX('Appendix 3 Rules'!$H$2:$H$18,MATCH(F157,'Appendix 3 Rules'!$A$2:$A$17))))+(IF(W157="",0,INDEX('Appendix 3 Rules'!$I$2:$I$18,MATCH(F157,'Appendix 3 Rules'!$A$2:$A$17))))+(IF(Y157="",0,INDEX('Appendix 3 Rules'!$J$2:$J$18,MATCH(F157,'Appendix 3 Rules'!$A$2:$A$17))))+(IF(AA157="",0,INDEX('Appendix 3 Rules'!$K$2:$K$18,MATCH(F157,'Appendix 3 Rules'!$A$2:$A$17))))+(IF(AC157="",0,INDEX('Appendix 3 Rules'!$L$2:$L$18,MATCH(F157,'Appendix 3 Rules'!$A$2:$A$17))))+(IF(AE157="",0,INDEX('Appendix 3 Rules'!$M$2:$M$18,MATCH(F157,'Appendix 3 Rules'!$A$2:$A$17))))+(IF(AG157="",0,INDEX('Appendix 3 Rules'!$N$2:$N$18,MATCH(F157,'Appendix 3 Rules'!$A$2:$A$17))))+(IF(F157="gc1",VLOOKUP(F157,'Appendix 3 Rules'!A$34:$O148,15)))+(IF(F157="gc2",VLOOKUP(F157,'Appendix 3 Rules'!A$34:$O148,15)))+(IF(F157="gc3",VLOOKUP(F157,'Appendix 3 Rules'!A$34:$O148,15)))+(IF(F157="gr1",VLOOKUP(F157,'Appendix 3 Rules'!A$34:$O148,15)))+(IF(F157="gr2",VLOOKUP(F157,'Appendix 3 Rules'!A$34:$O148,15)))+(IF(F157="gr3",VLOOKUP(F157,'Appendix 3 Rules'!A$34:$O148,15)))+(IF(F157="h1",VLOOKUP(F157,'Appendix 3 Rules'!A$34:$O148,15)))+(IF(F157="h2",VLOOKUP(F157,'Appendix 3 Rules'!A$34:$O148,15)))+(IF(F157="h3",VLOOKUP(F157,'Appendix 3 Rules'!A$34:$O148,15)))+(IF(F157="i1",VLOOKUP(F157,'Appendix 3 Rules'!A$34:$O148,15)))+(IF(F157="i2",VLOOKUP(F157,'Appendix 3 Rules'!A$34:$O148,15)))+(IF(F157="j1",VLOOKUP(F157,'Appendix 3 Rules'!A$34:$O148,15)))+(IF(F157="j2",VLOOKUP(F157,'Appendix 3 Rules'!A$34:$O148,15)))+(IF(F157="k",VLOOKUP(F157,'Appendix 3 Rules'!A$34:$O148,15)))+(IF(F157="l1",VLOOKUP(F157,'Appendix 3 Rules'!A$34:$O148,15)))+(IF(F157="l2",VLOOKUP(F157,'Appendix 3 Rules'!A$34:$O148,15)))+(IF(F157="m1",VLOOKUP(F157,'Appendix 3 Rules'!A$34:$O148,15)))+(IF(F157="m2",VLOOKUP(F157,'Appendix 3 Rules'!A$34:$O148,15)))+(IF(F157="m3",VLOOKUP(F157,'Appendix 3 Rules'!A$34:$O148,15)))+(IF(F157="n",VLOOKUP(F157,'Appendix 3 Rules'!A$34:$O148,15)))+(IF(F157="o",VLOOKUP(F157,'Appendix 3 Rules'!A$34:$O148,15)))+(IF(F157="p",VLOOKUP(F157,'Appendix 3 Rules'!A$34:$O148,15)))+(IF(F157="q",VLOOKUP(F157,'Appendix 3 Rules'!A$34:$O148,15)))+(IF(F157="r",VLOOKUP(F157,'Appendix 3 Rules'!A$34:$O148,15)))+(IF(F157="s",VLOOKUP(F157,'Appendix 3 Rules'!A$34:$O148,15)))+(IF(F157="t",VLOOKUP(F157,'Appendix 3 Rules'!A$34:$O148,15)))+(IF(F157="u",VLOOKUP(F157,'Appendix 3 Rules'!A$34:$O148,15))))</f>
        <v/>
      </c>
      <c r="H157" s="80" t="str">
        <f>IF(F157="","",IF(OR(F157="d",F157="e",F157="gc1",F157="gc2",F157="gc3",F157="gr1",F157="gr2",F157="gr3",F157="h1",F157="h2",F157="h3",F157="i1",F157="i2",F157="j1",F157="j2",F157="k",F157="l1",F157="l2",F157="m1",F157="m2",F157="m3",F157="n",F157="o",F157="p",F157="q",F157="r",F157="s",F157="t",F157="u",F157="f"),MIN(G157,VLOOKUP(F157,'Appx 3 (Mass) Rules'!$A$1:$D$150,4,0)),MIN(G157,VLOOKUP(F157,'Appx 3 (Mass) Rules'!$A$1:$D$150,4,0),SUMPRODUCT(IF(I157="",0,INDEX('Appendix 3 Rules'!$B$2:$B$18,MATCH(F157,'Appendix 3 Rules'!$A$2:$A$17))))+(IF(K157="",0,INDEX('Appendix 3 Rules'!$C$2:$C$18,MATCH(F157,'Appendix 3 Rules'!$A$2:$A$17))))+(IF(M157="",0,INDEX('Appendix 3 Rules'!$D$2:$D$18,MATCH(F157,'Appendix 3 Rules'!$A$2:$A$17))))+(IF(O157="",0,INDEX('Appendix 3 Rules'!$E$2:$E$18,MATCH(F157,'Appendix 3 Rules'!$A$2:$A$17))))+(IF(Q157="",0,INDEX('Appendix 3 Rules'!$F$2:$F$18,MATCH(F157,'Appendix 3 Rules'!$A$2:$A$17))))+(IF(S157="",0,INDEX('Appendix 3 Rules'!$G$2:$G$18,MATCH(F157,'Appendix 3 Rules'!$A$2:$A$17))))+(IF(U157="",0,INDEX('Appendix 3 Rules'!$H$2:$H$18,MATCH(F157,'Appendix 3 Rules'!$A$2:$A$17))))+(IF(W157="",0,INDEX('Appendix 3 Rules'!$I$2:$I$18,MATCH(F157,'Appendix 3 Rules'!$A$2:$A$17))))+(IF(Y157="",0,INDEX('Appendix 3 Rules'!$J$2:$J$18,MATCH(F157,'Appendix 3 Rules'!$A$2:$A$17))))+(IF(AA157="",0,INDEX('Appendix 3 Rules'!$K$2:$K$18,MATCH(F157,'Appendix 3 Rules'!$A$2:$A$17))))+(IF(AC157="",0,INDEX('Appendix 3 Rules'!$L$2:$L$18,MATCH(F157,'Appendix 3 Rules'!$A$2:$A$17))))+(IF(AE157="",0,INDEX('Appendix 3 Rules'!$M$2:$M$18,MATCH(F157,'Appendix 3 Rules'!$A$2:$A$17))))+(IF(AG157="",0,INDEX('Appendix 3 Rules'!$N$2:$N$18,MATCH(F157,'Appendix 3 Rules'!$A$2:$A$17))))+(IF(F157="gc1",VLOOKUP(F157,'Appendix 3 Rules'!A$34:$O148,15)))+(IF(F157="gc2",VLOOKUP(F157,'Appendix 3 Rules'!A$34:$O148,15)))+(IF(F157="gc3",VLOOKUP(F157,'Appendix 3 Rules'!A$34:$O148,15)))+(IF(F157="gr1",VLOOKUP(F157,'Appendix 3 Rules'!A$34:$O148,15)))+(IF(F157="gr2",VLOOKUP(F157,'Appendix 3 Rules'!A$34:$O148,15)))+(IF(F157="gr3",VLOOKUP(F157,'Appendix 3 Rules'!A$34:$O148,15)))+(IF(F157="h1",VLOOKUP(F157,'Appendix 3 Rules'!A$34:$O148,15)))+(IF(F157="h2",VLOOKUP(F157,'Appendix 3 Rules'!A$34:$O148,15)))+(IF(F157="h3",VLOOKUP(F157,'Appendix 3 Rules'!A$34:$O148,15)))+(IF(F157="i1",VLOOKUP(F157,'Appendix 3 Rules'!A$34:$O148,15)))+(IF(F157="i2",VLOOKUP(F157,'Appendix 3 Rules'!A$34:$O148,15)))+(IF(F157="j1",VLOOKUP(F157,'Appendix 3 Rules'!A$34:$O148,15)))+(IF(F157="j2",VLOOKUP(F157,'Appendix 3 Rules'!A$34:$O148,15)))+(IF(F157="k",VLOOKUP(F157,'Appendix 3 Rules'!A$34:$O148,15)))+(IF(F157="l1",VLOOKUP(F157,'Appendix 3 Rules'!A$34:$O148,15)))+(IF(F157="l2",VLOOKUP(F157,'Appendix 3 Rules'!A$34:$O148,15)))+(IF(F157="m1",VLOOKUP(F157,'Appendix 3 Rules'!A$34:$O148,15)))+(IF(F157="m2",VLOOKUP(F157,'Appendix 3 Rules'!A$34:$O148,15)))+(IF(F157="m3",VLOOKUP(F157,'Appendix 3 Rules'!A$34:$O148,15)))+(IF(F157="n",VLOOKUP(F157,'Appendix 3 Rules'!A$34:$O148,15)))+(IF(F157="o",VLOOKUP(F157,'Appendix 3 Rules'!A$34:$O148,15)))+(IF(F157="p",VLOOKUP(F157,'Appendix 3 Rules'!A$34:$O148,15)))+(IF(F157="q",VLOOKUP(F157,'Appendix 3 Rules'!A$34:$O148,15)))+(IF(F157="r",VLOOKUP(F157,'Appendix 3 Rules'!A$34:$O148,15)))+(IF(F157="s",VLOOKUP(F157,'Appendix 3 Rules'!A$34:$O148,15)))+(IF(F157="t",VLOOKUP(F157,'Appendix 3 Rules'!A$34:$O148,15)))+(IF(F157="u",VLOOKUP(F157,'Appendix 3 Rules'!A$34:$O148,15))))))</f>
        <v/>
      </c>
      <c r="I157" s="12"/>
      <c r="J157" s="13"/>
      <c r="K157" s="12"/>
      <c r="L157" s="13"/>
      <c r="M157" s="12"/>
      <c r="N157" s="13"/>
      <c r="O157" s="12"/>
      <c r="P157" s="13"/>
      <c r="Q157" s="12"/>
      <c r="R157" s="13"/>
      <c r="S157" s="12"/>
      <c r="T157" s="13"/>
      <c r="U157" s="12"/>
      <c r="V157" s="13"/>
      <c r="W157" s="12"/>
      <c r="X157" s="13"/>
      <c r="Y157" s="12"/>
      <c r="Z157" s="13"/>
      <c r="AA157" s="12"/>
      <c r="AB157" s="13"/>
      <c r="AC157" s="8"/>
      <c r="AD157" s="13"/>
      <c r="AE157" s="8"/>
      <c r="AF157" s="13"/>
      <c r="AG157" s="8"/>
      <c r="AH157" s="13"/>
      <c r="AI157" s="60"/>
      <c r="AK157" s="13" t="str">
        <f>IF(AND(F157&lt;&gt;"f",M157&lt;&gt;""),VLOOKUP(F157,'Appendix 3 Rules'!$A$1:$O$34,4,FALSE),"")</f>
        <v/>
      </c>
      <c r="AL157" s="13" t="str">
        <f>IF(Q157="","",VLOOKUP(F157,'Appendix 3 Rules'!$A$1:$N$34,6,FALSE))</f>
        <v/>
      </c>
      <c r="AM157" s="13" t="str">
        <f>IF(AND(F157="f",U157&lt;&gt;""),VLOOKUP(F157,'Appendix 3 Rules'!$A$1:$N$34,8,FALSE),"")</f>
        <v/>
      </c>
    </row>
    <row r="158" spans="1:39" ht="18" customHeight="1" x14ac:dyDescent="0.2">
      <c r="B158" s="78"/>
      <c r="C158" s="9"/>
      <c r="D158" s="10"/>
      <c r="E158" s="9"/>
      <c r="F158" s="8"/>
      <c r="G158" s="20" t="str">
        <f>IF(F158="","",SUMPRODUCT(IF(I158="",0,INDEX('Appendix 3 Rules'!$B$2:$B$18,MATCH(F158,'Appendix 3 Rules'!$A$2:$A$17))))+(IF(K158="",0,INDEX('Appendix 3 Rules'!$C$2:$C$18,MATCH(F158,'Appendix 3 Rules'!$A$2:$A$17))))+(IF(M158="",0,INDEX('Appendix 3 Rules'!$D$2:$D$18,MATCH(F158,'Appendix 3 Rules'!$A$2:$A$17))))+(IF(O158="",0,INDEX('Appendix 3 Rules'!$E$2:$E$18,MATCH(F158,'Appendix 3 Rules'!$A$2:$A$17))))+(IF(Q158="",0,INDEX('Appendix 3 Rules'!$F$2:$F$18,MATCH(F158,'Appendix 3 Rules'!$A$2:$A$17))))+(IF(S158="",0,INDEX('Appendix 3 Rules'!$G$2:$G$18,MATCH(F158,'Appendix 3 Rules'!$A$2:$A$17))))+(IF(U158="",0,INDEX('Appendix 3 Rules'!$H$2:$H$18,MATCH(F158,'Appendix 3 Rules'!$A$2:$A$17))))+(IF(W158="",0,INDEX('Appendix 3 Rules'!$I$2:$I$18,MATCH(F158,'Appendix 3 Rules'!$A$2:$A$17))))+(IF(Y158="",0,INDEX('Appendix 3 Rules'!$J$2:$J$18,MATCH(F158,'Appendix 3 Rules'!$A$2:$A$17))))+(IF(AA158="",0,INDEX('Appendix 3 Rules'!$K$2:$K$18,MATCH(F158,'Appendix 3 Rules'!$A$2:$A$17))))+(IF(AC158="",0,INDEX('Appendix 3 Rules'!$L$2:$L$18,MATCH(F158,'Appendix 3 Rules'!$A$2:$A$17))))+(IF(AE158="",0,INDEX('Appendix 3 Rules'!$M$2:$M$18,MATCH(F158,'Appendix 3 Rules'!$A$2:$A$17))))+(IF(AG158="",0,INDEX('Appendix 3 Rules'!$N$2:$N$18,MATCH(F158,'Appendix 3 Rules'!$A$2:$A$17))))+(IF(F158="gc1",VLOOKUP(F158,'Appendix 3 Rules'!A$34:$O149,15)))+(IF(F158="gc2",VLOOKUP(F158,'Appendix 3 Rules'!A$34:$O149,15)))+(IF(F158="gc3",VLOOKUP(F158,'Appendix 3 Rules'!A$34:$O149,15)))+(IF(F158="gr1",VLOOKUP(F158,'Appendix 3 Rules'!A$34:$O149,15)))+(IF(F158="gr2",VLOOKUP(F158,'Appendix 3 Rules'!A$34:$O149,15)))+(IF(F158="gr3",VLOOKUP(F158,'Appendix 3 Rules'!A$34:$O149,15)))+(IF(F158="h1",VLOOKUP(F158,'Appendix 3 Rules'!A$34:$O149,15)))+(IF(F158="h2",VLOOKUP(F158,'Appendix 3 Rules'!A$34:$O149,15)))+(IF(F158="h3",VLOOKUP(F158,'Appendix 3 Rules'!A$34:$O149,15)))+(IF(F158="i1",VLOOKUP(F158,'Appendix 3 Rules'!A$34:$O149,15)))+(IF(F158="i2",VLOOKUP(F158,'Appendix 3 Rules'!A$34:$O149,15)))+(IF(F158="j1",VLOOKUP(F158,'Appendix 3 Rules'!A$34:$O149,15)))+(IF(F158="j2",VLOOKUP(F158,'Appendix 3 Rules'!A$34:$O149,15)))+(IF(F158="k",VLOOKUP(F158,'Appendix 3 Rules'!A$34:$O149,15)))+(IF(F158="l1",VLOOKUP(F158,'Appendix 3 Rules'!A$34:$O149,15)))+(IF(F158="l2",VLOOKUP(F158,'Appendix 3 Rules'!A$34:$O149,15)))+(IF(F158="m1",VLOOKUP(F158,'Appendix 3 Rules'!A$34:$O149,15)))+(IF(F158="m2",VLOOKUP(F158,'Appendix 3 Rules'!A$34:$O149,15)))+(IF(F158="m3",VLOOKUP(F158,'Appendix 3 Rules'!A$34:$O149,15)))+(IF(F158="n",VLOOKUP(F158,'Appendix 3 Rules'!A$34:$O149,15)))+(IF(F158="o",VLOOKUP(F158,'Appendix 3 Rules'!A$34:$O149,15)))+(IF(F158="p",VLOOKUP(F158,'Appendix 3 Rules'!A$34:$O149,15)))+(IF(F158="q",VLOOKUP(F158,'Appendix 3 Rules'!A$34:$O149,15)))+(IF(F158="r",VLOOKUP(F158,'Appendix 3 Rules'!A$34:$O149,15)))+(IF(F158="s",VLOOKUP(F158,'Appendix 3 Rules'!A$34:$O149,15)))+(IF(F158="t",VLOOKUP(F158,'Appendix 3 Rules'!A$34:$O149,15)))+(IF(F158="u",VLOOKUP(F158,'Appendix 3 Rules'!A$34:$O149,15))))</f>
        <v/>
      </c>
      <c r="H158" s="80" t="str">
        <f>IF(F158="","",IF(OR(F158="d",F158="e",F158="gc1",F158="gc2",F158="gc3",F158="gr1",F158="gr2",F158="gr3",F158="h1",F158="h2",F158="h3",F158="i1",F158="i2",F158="j1",F158="j2",F158="k",F158="l1",F158="l2",F158="m1",F158="m2",F158="m3",F158="n",F158="o",F158="p",F158="q",F158="r",F158="s",F158="t",F158="u",F158="f"),MIN(G158,VLOOKUP(F158,'Appx 3 (Mass) Rules'!$A$1:$D$150,4,0)),MIN(G158,VLOOKUP(F158,'Appx 3 (Mass) Rules'!$A$1:$D$150,4,0),SUMPRODUCT(IF(I158="",0,INDEX('Appendix 3 Rules'!$B$2:$B$18,MATCH(F158,'Appendix 3 Rules'!$A$2:$A$17))))+(IF(K158="",0,INDEX('Appendix 3 Rules'!$C$2:$C$18,MATCH(F158,'Appendix 3 Rules'!$A$2:$A$17))))+(IF(M158="",0,INDEX('Appendix 3 Rules'!$D$2:$D$18,MATCH(F158,'Appendix 3 Rules'!$A$2:$A$17))))+(IF(O158="",0,INDEX('Appendix 3 Rules'!$E$2:$E$18,MATCH(F158,'Appendix 3 Rules'!$A$2:$A$17))))+(IF(Q158="",0,INDEX('Appendix 3 Rules'!$F$2:$F$18,MATCH(F158,'Appendix 3 Rules'!$A$2:$A$17))))+(IF(S158="",0,INDEX('Appendix 3 Rules'!$G$2:$G$18,MATCH(F158,'Appendix 3 Rules'!$A$2:$A$17))))+(IF(U158="",0,INDEX('Appendix 3 Rules'!$H$2:$H$18,MATCH(F158,'Appendix 3 Rules'!$A$2:$A$17))))+(IF(W158="",0,INDEX('Appendix 3 Rules'!$I$2:$I$18,MATCH(F158,'Appendix 3 Rules'!$A$2:$A$17))))+(IF(Y158="",0,INDEX('Appendix 3 Rules'!$J$2:$J$18,MATCH(F158,'Appendix 3 Rules'!$A$2:$A$17))))+(IF(AA158="",0,INDEX('Appendix 3 Rules'!$K$2:$K$18,MATCH(F158,'Appendix 3 Rules'!$A$2:$A$17))))+(IF(AC158="",0,INDEX('Appendix 3 Rules'!$L$2:$L$18,MATCH(F158,'Appendix 3 Rules'!$A$2:$A$17))))+(IF(AE158="",0,INDEX('Appendix 3 Rules'!$M$2:$M$18,MATCH(F158,'Appendix 3 Rules'!$A$2:$A$17))))+(IF(AG158="",0,INDEX('Appendix 3 Rules'!$N$2:$N$18,MATCH(F158,'Appendix 3 Rules'!$A$2:$A$17))))+(IF(F158="gc1",VLOOKUP(F158,'Appendix 3 Rules'!A$34:$O149,15)))+(IF(F158="gc2",VLOOKUP(F158,'Appendix 3 Rules'!A$34:$O149,15)))+(IF(F158="gc3",VLOOKUP(F158,'Appendix 3 Rules'!A$34:$O149,15)))+(IF(F158="gr1",VLOOKUP(F158,'Appendix 3 Rules'!A$34:$O149,15)))+(IF(F158="gr2",VLOOKUP(F158,'Appendix 3 Rules'!A$34:$O149,15)))+(IF(F158="gr3",VLOOKUP(F158,'Appendix 3 Rules'!A$34:$O149,15)))+(IF(F158="h1",VLOOKUP(F158,'Appendix 3 Rules'!A$34:$O149,15)))+(IF(F158="h2",VLOOKUP(F158,'Appendix 3 Rules'!A$34:$O149,15)))+(IF(F158="h3",VLOOKUP(F158,'Appendix 3 Rules'!A$34:$O149,15)))+(IF(F158="i1",VLOOKUP(F158,'Appendix 3 Rules'!A$34:$O149,15)))+(IF(F158="i2",VLOOKUP(F158,'Appendix 3 Rules'!A$34:$O149,15)))+(IF(F158="j1",VLOOKUP(F158,'Appendix 3 Rules'!A$34:$O149,15)))+(IF(F158="j2",VLOOKUP(F158,'Appendix 3 Rules'!A$34:$O149,15)))+(IF(F158="k",VLOOKUP(F158,'Appendix 3 Rules'!A$34:$O149,15)))+(IF(F158="l1",VLOOKUP(F158,'Appendix 3 Rules'!A$34:$O149,15)))+(IF(F158="l2",VLOOKUP(F158,'Appendix 3 Rules'!A$34:$O149,15)))+(IF(F158="m1",VLOOKUP(F158,'Appendix 3 Rules'!A$34:$O149,15)))+(IF(F158="m2",VLOOKUP(F158,'Appendix 3 Rules'!A$34:$O149,15)))+(IF(F158="m3",VLOOKUP(F158,'Appendix 3 Rules'!A$34:$O149,15)))+(IF(F158="n",VLOOKUP(F158,'Appendix 3 Rules'!A$34:$O149,15)))+(IF(F158="o",VLOOKUP(F158,'Appendix 3 Rules'!A$34:$O149,15)))+(IF(F158="p",VLOOKUP(F158,'Appendix 3 Rules'!A$34:$O149,15)))+(IF(F158="q",VLOOKUP(F158,'Appendix 3 Rules'!A$34:$O149,15)))+(IF(F158="r",VLOOKUP(F158,'Appendix 3 Rules'!A$34:$O149,15)))+(IF(F158="s",VLOOKUP(F158,'Appendix 3 Rules'!A$34:$O149,15)))+(IF(F158="t",VLOOKUP(F158,'Appendix 3 Rules'!A$34:$O149,15)))+(IF(F158="u",VLOOKUP(F158,'Appendix 3 Rules'!A$34:$O149,15))))))</f>
        <v/>
      </c>
      <c r="I158" s="11"/>
      <c r="J158" s="14"/>
      <c r="K158" s="11"/>
      <c r="L158" s="14"/>
      <c r="M158" s="11"/>
      <c r="N158" s="14"/>
      <c r="O158" s="11"/>
      <c r="P158" s="14"/>
      <c r="Q158" s="11"/>
      <c r="R158" s="14"/>
      <c r="S158" s="76"/>
      <c r="T158" s="14"/>
      <c r="U158" s="11"/>
      <c r="V158" s="14"/>
      <c r="W158" s="11"/>
      <c r="X158" s="14"/>
      <c r="Y158" s="77"/>
      <c r="Z158" s="14"/>
      <c r="AA158" s="77"/>
      <c r="AB158" s="14"/>
      <c r="AC158" s="8"/>
      <c r="AD158" s="13"/>
      <c r="AE158" s="8"/>
      <c r="AF158" s="13"/>
      <c r="AG158" s="8"/>
      <c r="AH158" s="13"/>
      <c r="AI158" s="60"/>
      <c r="AK158" s="13" t="str">
        <f>IF(AND(F158&lt;&gt;"f",M158&lt;&gt;""),VLOOKUP(F158,'Appendix 3 Rules'!$A$1:$O$34,4,FALSE),"")</f>
        <v/>
      </c>
      <c r="AL158" s="13" t="str">
        <f>IF(Q158="","",VLOOKUP(F158,'Appendix 3 Rules'!$A$1:$N$34,6,FALSE))</f>
        <v/>
      </c>
      <c r="AM158" s="13" t="str">
        <f>IF(AND(F158="f",U158&lt;&gt;""),VLOOKUP(F158,'Appendix 3 Rules'!$A$1:$N$34,8,FALSE),"")</f>
        <v/>
      </c>
    </row>
    <row r="159" spans="1:39" ht="18" customHeight="1" x14ac:dyDescent="0.2">
      <c r="B159" s="78"/>
      <c r="C159" s="9"/>
      <c r="D159" s="10"/>
      <c r="E159" s="9"/>
      <c r="F159" s="8"/>
      <c r="G159" s="20" t="str">
        <f>IF(F159="","",SUMPRODUCT(IF(I159="",0,INDEX('Appendix 3 Rules'!$B$2:$B$18,MATCH(F159,'Appendix 3 Rules'!$A$2:$A$17))))+(IF(K159="",0,INDEX('Appendix 3 Rules'!$C$2:$C$18,MATCH(F159,'Appendix 3 Rules'!$A$2:$A$17))))+(IF(M159="",0,INDEX('Appendix 3 Rules'!$D$2:$D$18,MATCH(F159,'Appendix 3 Rules'!$A$2:$A$17))))+(IF(O159="",0,INDEX('Appendix 3 Rules'!$E$2:$E$18,MATCH(F159,'Appendix 3 Rules'!$A$2:$A$17))))+(IF(Q159="",0,INDEX('Appendix 3 Rules'!$F$2:$F$18,MATCH(F159,'Appendix 3 Rules'!$A$2:$A$17))))+(IF(S159="",0,INDEX('Appendix 3 Rules'!$G$2:$G$18,MATCH(F159,'Appendix 3 Rules'!$A$2:$A$17))))+(IF(U159="",0,INDEX('Appendix 3 Rules'!$H$2:$H$18,MATCH(F159,'Appendix 3 Rules'!$A$2:$A$17))))+(IF(W159="",0,INDEX('Appendix 3 Rules'!$I$2:$I$18,MATCH(F159,'Appendix 3 Rules'!$A$2:$A$17))))+(IF(Y159="",0,INDEX('Appendix 3 Rules'!$J$2:$J$18,MATCH(F159,'Appendix 3 Rules'!$A$2:$A$17))))+(IF(AA159="",0,INDEX('Appendix 3 Rules'!$K$2:$K$18,MATCH(F159,'Appendix 3 Rules'!$A$2:$A$17))))+(IF(AC159="",0,INDEX('Appendix 3 Rules'!$L$2:$L$18,MATCH(F159,'Appendix 3 Rules'!$A$2:$A$17))))+(IF(AE159="",0,INDEX('Appendix 3 Rules'!$M$2:$M$18,MATCH(F159,'Appendix 3 Rules'!$A$2:$A$17))))+(IF(AG159="",0,INDEX('Appendix 3 Rules'!$N$2:$N$18,MATCH(F159,'Appendix 3 Rules'!$A$2:$A$17))))+(IF(F159="gc1",VLOOKUP(F159,'Appendix 3 Rules'!A$34:$O150,15)))+(IF(F159="gc2",VLOOKUP(F159,'Appendix 3 Rules'!A$34:$O150,15)))+(IF(F159="gc3",VLOOKUP(F159,'Appendix 3 Rules'!A$34:$O150,15)))+(IF(F159="gr1",VLOOKUP(F159,'Appendix 3 Rules'!A$34:$O150,15)))+(IF(F159="gr2",VLOOKUP(F159,'Appendix 3 Rules'!A$34:$O150,15)))+(IF(F159="gr3",VLOOKUP(F159,'Appendix 3 Rules'!A$34:$O150,15)))+(IF(F159="h1",VLOOKUP(F159,'Appendix 3 Rules'!A$34:$O150,15)))+(IF(F159="h2",VLOOKUP(F159,'Appendix 3 Rules'!A$34:$O150,15)))+(IF(F159="h3",VLOOKUP(F159,'Appendix 3 Rules'!A$34:$O150,15)))+(IF(F159="i1",VLOOKUP(F159,'Appendix 3 Rules'!A$34:$O150,15)))+(IF(F159="i2",VLOOKUP(F159,'Appendix 3 Rules'!A$34:$O150,15)))+(IF(F159="j1",VLOOKUP(F159,'Appendix 3 Rules'!A$34:$O150,15)))+(IF(F159="j2",VLOOKUP(F159,'Appendix 3 Rules'!A$34:$O150,15)))+(IF(F159="k",VLOOKUP(F159,'Appendix 3 Rules'!A$34:$O150,15)))+(IF(F159="l1",VLOOKUP(F159,'Appendix 3 Rules'!A$34:$O150,15)))+(IF(F159="l2",VLOOKUP(F159,'Appendix 3 Rules'!A$34:$O150,15)))+(IF(F159="m1",VLOOKUP(F159,'Appendix 3 Rules'!A$34:$O150,15)))+(IF(F159="m2",VLOOKUP(F159,'Appendix 3 Rules'!A$34:$O150,15)))+(IF(F159="m3",VLOOKUP(F159,'Appendix 3 Rules'!A$34:$O150,15)))+(IF(F159="n",VLOOKUP(F159,'Appendix 3 Rules'!A$34:$O150,15)))+(IF(F159="o",VLOOKUP(F159,'Appendix 3 Rules'!A$34:$O150,15)))+(IF(F159="p",VLOOKUP(F159,'Appendix 3 Rules'!A$34:$O150,15)))+(IF(F159="q",VLOOKUP(F159,'Appendix 3 Rules'!A$34:$O150,15)))+(IF(F159="r",VLOOKUP(F159,'Appendix 3 Rules'!A$34:$O150,15)))+(IF(F159="s",VLOOKUP(F159,'Appendix 3 Rules'!A$34:$O150,15)))+(IF(F159="t",VLOOKUP(F159,'Appendix 3 Rules'!A$34:$O150,15)))+(IF(F159="u",VLOOKUP(F159,'Appendix 3 Rules'!A$34:$O150,15))))</f>
        <v/>
      </c>
      <c r="H159" s="80" t="str">
        <f>IF(F159="","",IF(OR(F159="d",F159="e",F159="gc1",F159="gc2",F159="gc3",F159="gr1",F159="gr2",F159="gr3",F159="h1",F159="h2",F159="h3",F159="i1",F159="i2",F159="j1",F159="j2",F159="k",F159="l1",F159="l2",F159="m1",F159="m2",F159="m3",F159="n",F159="o",F159="p",F159="q",F159="r",F159="s",F159="t",F159="u",F159="f"),MIN(G159,VLOOKUP(F159,'Appx 3 (Mass) Rules'!$A$1:$D$150,4,0)),MIN(G159,VLOOKUP(F159,'Appx 3 (Mass) Rules'!$A$1:$D$150,4,0),SUMPRODUCT(IF(I159="",0,INDEX('Appendix 3 Rules'!$B$2:$B$18,MATCH(F159,'Appendix 3 Rules'!$A$2:$A$17))))+(IF(K159="",0,INDEX('Appendix 3 Rules'!$C$2:$C$18,MATCH(F159,'Appendix 3 Rules'!$A$2:$A$17))))+(IF(M159="",0,INDEX('Appendix 3 Rules'!$D$2:$D$18,MATCH(F159,'Appendix 3 Rules'!$A$2:$A$17))))+(IF(O159="",0,INDEX('Appendix 3 Rules'!$E$2:$E$18,MATCH(F159,'Appendix 3 Rules'!$A$2:$A$17))))+(IF(Q159="",0,INDEX('Appendix 3 Rules'!$F$2:$F$18,MATCH(F159,'Appendix 3 Rules'!$A$2:$A$17))))+(IF(S159="",0,INDEX('Appendix 3 Rules'!$G$2:$G$18,MATCH(F159,'Appendix 3 Rules'!$A$2:$A$17))))+(IF(U159="",0,INDEX('Appendix 3 Rules'!$H$2:$H$18,MATCH(F159,'Appendix 3 Rules'!$A$2:$A$17))))+(IF(W159="",0,INDEX('Appendix 3 Rules'!$I$2:$I$18,MATCH(F159,'Appendix 3 Rules'!$A$2:$A$17))))+(IF(Y159="",0,INDEX('Appendix 3 Rules'!$J$2:$J$18,MATCH(F159,'Appendix 3 Rules'!$A$2:$A$17))))+(IF(AA159="",0,INDEX('Appendix 3 Rules'!$K$2:$K$18,MATCH(F159,'Appendix 3 Rules'!$A$2:$A$17))))+(IF(AC159="",0,INDEX('Appendix 3 Rules'!$L$2:$L$18,MATCH(F159,'Appendix 3 Rules'!$A$2:$A$17))))+(IF(AE159="",0,INDEX('Appendix 3 Rules'!$M$2:$M$18,MATCH(F159,'Appendix 3 Rules'!$A$2:$A$17))))+(IF(AG159="",0,INDEX('Appendix 3 Rules'!$N$2:$N$18,MATCH(F159,'Appendix 3 Rules'!$A$2:$A$17))))+(IF(F159="gc1",VLOOKUP(F159,'Appendix 3 Rules'!A$34:$O150,15)))+(IF(F159="gc2",VLOOKUP(F159,'Appendix 3 Rules'!A$34:$O150,15)))+(IF(F159="gc3",VLOOKUP(F159,'Appendix 3 Rules'!A$34:$O150,15)))+(IF(F159="gr1",VLOOKUP(F159,'Appendix 3 Rules'!A$34:$O150,15)))+(IF(F159="gr2",VLOOKUP(F159,'Appendix 3 Rules'!A$34:$O150,15)))+(IF(F159="gr3",VLOOKUP(F159,'Appendix 3 Rules'!A$34:$O150,15)))+(IF(F159="h1",VLOOKUP(F159,'Appendix 3 Rules'!A$34:$O150,15)))+(IF(F159="h2",VLOOKUP(F159,'Appendix 3 Rules'!A$34:$O150,15)))+(IF(F159="h3",VLOOKUP(F159,'Appendix 3 Rules'!A$34:$O150,15)))+(IF(F159="i1",VLOOKUP(F159,'Appendix 3 Rules'!A$34:$O150,15)))+(IF(F159="i2",VLOOKUP(F159,'Appendix 3 Rules'!A$34:$O150,15)))+(IF(F159="j1",VLOOKUP(F159,'Appendix 3 Rules'!A$34:$O150,15)))+(IF(F159="j2",VLOOKUP(F159,'Appendix 3 Rules'!A$34:$O150,15)))+(IF(F159="k",VLOOKUP(F159,'Appendix 3 Rules'!A$34:$O150,15)))+(IF(F159="l1",VLOOKUP(F159,'Appendix 3 Rules'!A$34:$O150,15)))+(IF(F159="l2",VLOOKUP(F159,'Appendix 3 Rules'!A$34:$O150,15)))+(IF(F159="m1",VLOOKUP(F159,'Appendix 3 Rules'!A$34:$O150,15)))+(IF(F159="m2",VLOOKUP(F159,'Appendix 3 Rules'!A$34:$O150,15)))+(IF(F159="m3",VLOOKUP(F159,'Appendix 3 Rules'!A$34:$O150,15)))+(IF(F159="n",VLOOKUP(F159,'Appendix 3 Rules'!A$34:$O150,15)))+(IF(F159="o",VLOOKUP(F159,'Appendix 3 Rules'!A$34:$O150,15)))+(IF(F159="p",VLOOKUP(F159,'Appendix 3 Rules'!A$34:$O150,15)))+(IF(F159="q",VLOOKUP(F159,'Appendix 3 Rules'!A$34:$O150,15)))+(IF(F159="r",VLOOKUP(F159,'Appendix 3 Rules'!A$34:$O150,15)))+(IF(F159="s",VLOOKUP(F159,'Appendix 3 Rules'!A$34:$O150,15)))+(IF(F159="t",VLOOKUP(F159,'Appendix 3 Rules'!A$34:$O150,15)))+(IF(F159="u",VLOOKUP(F159,'Appendix 3 Rules'!A$34:$O150,15))))))</f>
        <v/>
      </c>
      <c r="I159" s="12"/>
      <c r="J159" s="13"/>
      <c r="K159" s="12"/>
      <c r="L159" s="13"/>
      <c r="M159" s="12"/>
      <c r="N159" s="13"/>
      <c r="O159" s="12"/>
      <c r="P159" s="13"/>
      <c r="Q159" s="12"/>
      <c r="R159" s="13"/>
      <c r="S159" s="12"/>
      <c r="T159" s="13"/>
      <c r="U159" s="12"/>
      <c r="V159" s="13"/>
      <c r="W159" s="12"/>
      <c r="X159" s="13"/>
      <c r="Y159" s="12"/>
      <c r="Z159" s="13"/>
      <c r="AA159" s="12"/>
      <c r="AB159" s="13"/>
      <c r="AC159" s="8"/>
      <c r="AD159" s="13"/>
      <c r="AE159" s="8"/>
      <c r="AF159" s="13"/>
      <c r="AG159" s="8"/>
      <c r="AH159" s="13"/>
      <c r="AI159" s="60"/>
      <c r="AK159" s="13" t="str">
        <f>IF(AND(F159&lt;&gt;"f",M159&lt;&gt;""),VLOOKUP(F159,'Appendix 3 Rules'!$A$1:$O$34,4,FALSE),"")</f>
        <v/>
      </c>
      <c r="AL159" s="13" t="str">
        <f>IF(Q159="","",VLOOKUP(F159,'Appendix 3 Rules'!$A$1:$N$34,6,FALSE))</f>
        <v/>
      </c>
      <c r="AM159" s="13" t="str">
        <f>IF(AND(F159="f",U159&lt;&gt;""),VLOOKUP(F159,'Appendix 3 Rules'!$A$1:$N$34,8,FALSE),"")</f>
        <v/>
      </c>
    </row>
  </sheetData>
  <sheetProtection password="D039" sheet="1" objects="1" scenarios="1" formatCells="0" insertRows="0" deleteRows="0" sort="0"/>
  <mergeCells count="28">
    <mergeCell ref="U2:V8"/>
    <mergeCell ref="W2:X8"/>
    <mergeCell ref="Y2:Z8"/>
    <mergeCell ref="B8:B9"/>
    <mergeCell ref="F8:F9"/>
    <mergeCell ref="G8:G9"/>
    <mergeCell ref="F2:F7"/>
    <mergeCell ref="K2:L8"/>
    <mergeCell ref="M2:N8"/>
    <mergeCell ref="O2:P8"/>
    <mergeCell ref="Q2:R8"/>
    <mergeCell ref="S2:T8"/>
    <mergeCell ref="I1:AH1"/>
    <mergeCell ref="A2:E2"/>
    <mergeCell ref="A3:E3"/>
    <mergeCell ref="A5:E5"/>
    <mergeCell ref="A6:E6"/>
    <mergeCell ref="AC2:AD8"/>
    <mergeCell ref="AE2:AF8"/>
    <mergeCell ref="AG2:AH8"/>
    <mergeCell ref="H8:H9"/>
    <mergeCell ref="C8:C9"/>
    <mergeCell ref="D8:D9"/>
    <mergeCell ref="E8:E9"/>
    <mergeCell ref="A7:E7"/>
    <mergeCell ref="B1:G1"/>
    <mergeCell ref="AA2:AB8"/>
    <mergeCell ref="I2:J8"/>
  </mergeCells>
  <phoneticPr fontId="21" type="noConversion"/>
  <dataValidations count="1">
    <dataValidation type="list" allowBlank="1" showInputMessage="1" showErrorMessage="1" error="Please choose the appropriate rule from the drop down list. If you need helping choosing the correct rule, reference the rules tab (at the bottom of the screen)." prompt="You may be able to earn more hours than is listed here. Please reference the Rules tab (located at the bottom of the screen) to see the total number of hours you can earn." sqref="F10:F159">
      <formula1>a3_hours</formula1>
    </dataValidation>
  </dataValidations>
  <pageMargins left="0.25" right="0.25" top="0.75" bottom="0.75" header="0.3" footer="0.3"/>
  <pageSetup orientation="landscape" r:id="rId1"/>
  <headerFooter scaleWithDoc="0">
    <oddFooter>&amp;C&amp;P of &amp;N</oddFooter>
  </headerFooter>
  <ignoredErrors>
    <ignoredError sqref="G11:G159"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prompt="If you choose any rule besides residential and 2-4 families (rules a-d) the hours listed is the MINIMUM amount you can earn. Please reference the Rules tab for hour ranges.">
          <x14:formula1>
            <xm:f>'Appendix 3 Rules'!$A$2:$A$34</xm:f>
          </x14:formula1>
          <xm:sqref>F10:F159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150"/>
  <sheetViews>
    <sheetView topLeftCell="A40" workbookViewId="0"/>
  </sheetViews>
  <sheetFormatPr defaultRowHeight="12.75" x14ac:dyDescent="0.2"/>
  <cols>
    <col min="1" max="1" width="12.5703125" bestFit="1" customWidth="1"/>
    <col min="2" max="2" width="53.28515625" bestFit="1" customWidth="1"/>
    <col min="4" max="4" width="9.140625" style="62"/>
  </cols>
  <sheetData>
    <row r="1" spans="1:4" ht="41.25" thickBot="1" x14ac:dyDescent="0.35">
      <c r="A1" s="26" t="s">
        <v>120</v>
      </c>
      <c r="B1" s="32" t="s">
        <v>140</v>
      </c>
      <c r="D1" s="62">
        <v>11</v>
      </c>
    </row>
    <row r="2" spans="1:4" x14ac:dyDescent="0.2">
      <c r="B2" s="21" t="s">
        <v>141</v>
      </c>
      <c r="C2" s="22" t="s">
        <v>8</v>
      </c>
    </row>
    <row r="3" spans="1:4" x14ac:dyDescent="0.2">
      <c r="B3" s="23" t="s">
        <v>142</v>
      </c>
      <c r="C3" s="43">
        <v>0.25</v>
      </c>
    </row>
    <row r="4" spans="1:4" x14ac:dyDescent="0.2">
      <c r="B4" s="23" t="s">
        <v>110</v>
      </c>
      <c r="C4" s="43">
        <v>0.5</v>
      </c>
    </row>
    <row r="5" spans="1:4" x14ac:dyDescent="0.2">
      <c r="B5" s="23" t="s">
        <v>143</v>
      </c>
      <c r="C5" s="43">
        <v>0.5</v>
      </c>
    </row>
    <row r="6" spans="1:4" x14ac:dyDescent="0.2">
      <c r="B6" s="27" t="s">
        <v>111</v>
      </c>
      <c r="C6" s="43">
        <v>0.5</v>
      </c>
    </row>
    <row r="7" spans="1:4" x14ac:dyDescent="0.2">
      <c r="B7" s="27" t="s">
        <v>122</v>
      </c>
      <c r="C7" s="43">
        <v>0.5</v>
      </c>
    </row>
    <row r="8" spans="1:4" x14ac:dyDescent="0.2">
      <c r="B8" s="27" t="s">
        <v>113</v>
      </c>
      <c r="C8" s="43">
        <v>0.75</v>
      </c>
    </row>
    <row r="9" spans="1:4" x14ac:dyDescent="0.2">
      <c r="B9" s="27" t="s">
        <v>144</v>
      </c>
      <c r="C9" s="43">
        <v>0.5</v>
      </c>
    </row>
    <row r="10" spans="1:4" x14ac:dyDescent="0.2">
      <c r="B10" s="27" t="s">
        <v>114</v>
      </c>
      <c r="C10" s="43">
        <v>0.5</v>
      </c>
    </row>
    <row r="11" spans="1:4" x14ac:dyDescent="0.2">
      <c r="B11" s="27" t="s">
        <v>115</v>
      </c>
      <c r="C11" s="43">
        <v>2.5</v>
      </c>
    </row>
    <row r="12" spans="1:4" x14ac:dyDescent="0.2">
      <c r="B12" s="27" t="s">
        <v>116</v>
      </c>
      <c r="C12" s="43">
        <v>2.5</v>
      </c>
    </row>
    <row r="13" spans="1:4" x14ac:dyDescent="0.2">
      <c r="B13" s="27" t="s">
        <v>117</v>
      </c>
      <c r="C13" s="43">
        <v>0.25</v>
      </c>
    </row>
    <row r="14" spans="1:4" x14ac:dyDescent="0.2">
      <c r="B14" s="27" t="s">
        <v>118</v>
      </c>
      <c r="C14" s="43">
        <v>1.75</v>
      </c>
    </row>
    <row r="15" spans="1:4" ht="13.5" thickBot="1" x14ac:dyDescent="0.25">
      <c r="B15" s="28" t="s">
        <v>119</v>
      </c>
      <c r="C15" s="44">
        <v>0.5</v>
      </c>
    </row>
    <row r="17" spans="1:4" ht="41.25" thickBot="1" x14ac:dyDescent="0.35">
      <c r="A17" s="26" t="s">
        <v>123</v>
      </c>
      <c r="B17" s="32" t="s">
        <v>145</v>
      </c>
      <c r="D17" s="62">
        <v>13.25</v>
      </c>
    </row>
    <row r="18" spans="1:4" x14ac:dyDescent="0.2">
      <c r="B18" s="21" t="s">
        <v>141</v>
      </c>
      <c r="C18" s="22" t="s">
        <v>8</v>
      </c>
    </row>
    <row r="19" spans="1:4" x14ac:dyDescent="0.2">
      <c r="B19" s="23" t="s">
        <v>142</v>
      </c>
      <c r="C19" s="43">
        <v>0.25</v>
      </c>
    </row>
    <row r="20" spans="1:4" x14ac:dyDescent="0.2">
      <c r="B20" s="23" t="s">
        <v>110</v>
      </c>
      <c r="C20" s="43">
        <v>0.5</v>
      </c>
    </row>
    <row r="21" spans="1:4" x14ac:dyDescent="0.2">
      <c r="B21" s="23" t="s">
        <v>143</v>
      </c>
      <c r="C21" s="43">
        <v>0.75</v>
      </c>
    </row>
    <row r="22" spans="1:4" x14ac:dyDescent="0.2">
      <c r="B22" s="27" t="s">
        <v>111</v>
      </c>
      <c r="C22" s="43">
        <v>0.75</v>
      </c>
    </row>
    <row r="23" spans="1:4" x14ac:dyDescent="0.2">
      <c r="B23" s="27" t="s">
        <v>122</v>
      </c>
      <c r="C23" s="43">
        <v>0.5</v>
      </c>
    </row>
    <row r="24" spans="1:4" x14ac:dyDescent="0.2">
      <c r="B24" s="27" t="s">
        <v>113</v>
      </c>
      <c r="C24" s="43">
        <v>0.75</v>
      </c>
    </row>
    <row r="25" spans="1:4" x14ac:dyDescent="0.2">
      <c r="B25" s="27" t="s">
        <v>144</v>
      </c>
      <c r="C25" s="43">
        <v>0.75</v>
      </c>
    </row>
    <row r="26" spans="1:4" x14ac:dyDescent="0.2">
      <c r="B26" s="27" t="s">
        <v>114</v>
      </c>
      <c r="C26" s="43">
        <v>0.75</v>
      </c>
    </row>
    <row r="27" spans="1:4" x14ac:dyDescent="0.2">
      <c r="B27" s="27" t="s">
        <v>115</v>
      </c>
      <c r="C27" s="43">
        <v>3</v>
      </c>
    </row>
    <row r="28" spans="1:4" x14ac:dyDescent="0.2">
      <c r="B28" s="27" t="s">
        <v>116</v>
      </c>
      <c r="C28" s="43">
        <v>3</v>
      </c>
    </row>
    <row r="29" spans="1:4" x14ac:dyDescent="0.2">
      <c r="B29" s="27" t="s">
        <v>117</v>
      </c>
      <c r="C29" s="43">
        <v>0.25</v>
      </c>
    </row>
    <row r="30" spans="1:4" x14ac:dyDescent="0.2">
      <c r="B30" s="27" t="s">
        <v>118</v>
      </c>
      <c r="C30" s="43">
        <v>2</v>
      </c>
    </row>
    <row r="31" spans="1:4" ht="13.5" thickBot="1" x14ac:dyDescent="0.25">
      <c r="B31" s="28" t="s">
        <v>119</v>
      </c>
      <c r="C31" s="44">
        <v>0.5</v>
      </c>
    </row>
    <row r="33" spans="1:4" ht="21" thickBot="1" x14ac:dyDescent="0.35">
      <c r="A33" s="26" t="s">
        <v>40</v>
      </c>
      <c r="B33" s="26" t="s">
        <v>146</v>
      </c>
      <c r="D33" s="62">
        <v>12.25</v>
      </c>
    </row>
    <row r="34" spans="1:4" x14ac:dyDescent="0.2">
      <c r="B34" s="21" t="s">
        <v>141</v>
      </c>
      <c r="C34" s="22" t="s">
        <v>8</v>
      </c>
    </row>
    <row r="35" spans="1:4" x14ac:dyDescent="0.2">
      <c r="B35" s="23" t="s">
        <v>142</v>
      </c>
      <c r="C35" s="43">
        <v>0.25</v>
      </c>
    </row>
    <row r="36" spans="1:4" x14ac:dyDescent="0.2">
      <c r="B36" s="23" t="s">
        <v>110</v>
      </c>
      <c r="C36" s="43">
        <v>0.5</v>
      </c>
    </row>
    <row r="37" spans="1:4" x14ac:dyDescent="0.2">
      <c r="B37" s="23" t="s">
        <v>143</v>
      </c>
      <c r="C37" s="43">
        <v>0.5</v>
      </c>
    </row>
    <row r="38" spans="1:4" x14ac:dyDescent="0.2">
      <c r="B38" s="27" t="s">
        <v>111</v>
      </c>
      <c r="C38" s="43">
        <v>0.5</v>
      </c>
    </row>
    <row r="39" spans="1:4" x14ac:dyDescent="0.2">
      <c r="B39" s="27" t="s">
        <v>122</v>
      </c>
      <c r="C39" s="43">
        <v>0.5</v>
      </c>
    </row>
    <row r="40" spans="1:4" x14ac:dyDescent="0.2">
      <c r="B40" s="27" t="s">
        <v>113</v>
      </c>
      <c r="C40" s="43">
        <v>0.75</v>
      </c>
    </row>
    <row r="41" spans="1:4" x14ac:dyDescent="0.2">
      <c r="B41" s="27" t="s">
        <v>144</v>
      </c>
      <c r="C41" s="43">
        <v>0.5</v>
      </c>
    </row>
    <row r="42" spans="1:4" x14ac:dyDescent="0.2">
      <c r="B42" s="27" t="s">
        <v>114</v>
      </c>
      <c r="C42" s="43">
        <v>0.5</v>
      </c>
    </row>
    <row r="43" spans="1:4" x14ac:dyDescent="0.2">
      <c r="B43" s="27" t="s">
        <v>115</v>
      </c>
      <c r="C43" s="43">
        <v>3</v>
      </c>
    </row>
    <row r="44" spans="1:4" x14ac:dyDescent="0.2">
      <c r="B44" s="27" t="s">
        <v>116</v>
      </c>
      <c r="C44" s="43">
        <v>3</v>
      </c>
    </row>
    <row r="45" spans="1:4" x14ac:dyDescent="0.2">
      <c r="B45" s="27" t="s">
        <v>117</v>
      </c>
      <c r="C45" s="43">
        <v>0.25</v>
      </c>
    </row>
    <row r="46" spans="1:4" x14ac:dyDescent="0.2">
      <c r="B46" s="27" t="s">
        <v>118</v>
      </c>
      <c r="C46" s="43">
        <v>2</v>
      </c>
    </row>
    <row r="47" spans="1:4" ht="13.5" thickBot="1" x14ac:dyDescent="0.25">
      <c r="B47" s="28" t="s">
        <v>119</v>
      </c>
      <c r="C47" s="44">
        <v>0.5</v>
      </c>
    </row>
    <row r="49" spans="1:4" ht="61.5" thickBot="1" x14ac:dyDescent="0.35">
      <c r="A49" s="26" t="s">
        <v>41</v>
      </c>
      <c r="B49" s="32" t="s">
        <v>147</v>
      </c>
      <c r="D49" s="62">
        <v>50</v>
      </c>
    </row>
    <row r="50" spans="1:4" x14ac:dyDescent="0.2">
      <c r="B50" s="21" t="s">
        <v>141</v>
      </c>
      <c r="C50" s="22" t="s">
        <v>8</v>
      </c>
    </row>
    <row r="51" spans="1:4" x14ac:dyDescent="0.2">
      <c r="B51" s="23" t="s">
        <v>142</v>
      </c>
      <c r="C51" s="50">
        <v>0.25</v>
      </c>
    </row>
    <row r="52" spans="1:4" x14ac:dyDescent="0.2">
      <c r="B52" s="23" t="s">
        <v>110</v>
      </c>
      <c r="C52" s="50">
        <v>0.5</v>
      </c>
    </row>
    <row r="53" spans="1:4" x14ac:dyDescent="0.2">
      <c r="B53" s="23" t="s">
        <v>143</v>
      </c>
      <c r="C53" s="51" t="s">
        <v>148</v>
      </c>
    </row>
    <row r="54" spans="1:4" x14ac:dyDescent="0.2">
      <c r="B54" s="27" t="s">
        <v>111</v>
      </c>
      <c r="C54" s="51" t="s">
        <v>149</v>
      </c>
    </row>
    <row r="55" spans="1:4" x14ac:dyDescent="0.2">
      <c r="B55" s="27" t="s">
        <v>122</v>
      </c>
      <c r="C55" s="50">
        <v>0.5</v>
      </c>
    </row>
    <row r="56" spans="1:4" x14ac:dyDescent="0.2">
      <c r="B56" s="27" t="s">
        <v>113</v>
      </c>
      <c r="C56" s="50">
        <v>1.5</v>
      </c>
    </row>
    <row r="57" spans="1:4" x14ac:dyDescent="0.2">
      <c r="B57" s="27" t="s">
        <v>144</v>
      </c>
      <c r="C57" s="50">
        <v>2</v>
      </c>
    </row>
    <row r="58" spans="1:4" x14ac:dyDescent="0.2">
      <c r="B58" s="27" t="s">
        <v>114</v>
      </c>
      <c r="C58" s="50">
        <v>2</v>
      </c>
    </row>
    <row r="59" spans="1:4" x14ac:dyDescent="0.2">
      <c r="B59" s="27" t="s">
        <v>115</v>
      </c>
      <c r="C59" s="48" t="s">
        <v>150</v>
      </c>
    </row>
    <row r="60" spans="1:4" x14ac:dyDescent="0.2">
      <c r="B60" s="27" t="s">
        <v>116</v>
      </c>
      <c r="C60" s="48" t="s">
        <v>150</v>
      </c>
    </row>
    <row r="61" spans="1:4" x14ac:dyDescent="0.2">
      <c r="B61" s="27" t="s">
        <v>117</v>
      </c>
      <c r="C61" s="50">
        <v>0.5</v>
      </c>
    </row>
    <row r="62" spans="1:4" x14ac:dyDescent="0.2">
      <c r="B62" s="27" t="s">
        <v>118</v>
      </c>
      <c r="C62" s="48" t="s">
        <v>151</v>
      </c>
    </row>
    <row r="63" spans="1:4" ht="13.5" thickBot="1" x14ac:dyDescent="0.25">
      <c r="B63" s="28" t="s">
        <v>119</v>
      </c>
      <c r="C63" s="52">
        <v>0.5</v>
      </c>
    </row>
    <row r="65" spans="1:4" ht="61.5" thickBot="1" x14ac:dyDescent="0.35">
      <c r="A65" s="26" t="s">
        <v>42</v>
      </c>
      <c r="B65" s="32" t="s">
        <v>152</v>
      </c>
      <c r="D65" s="62">
        <v>16</v>
      </c>
    </row>
    <row r="66" spans="1:4" x14ac:dyDescent="0.2">
      <c r="B66" s="21" t="s">
        <v>141</v>
      </c>
      <c r="C66" s="22" t="s">
        <v>8</v>
      </c>
    </row>
    <row r="67" spans="1:4" x14ac:dyDescent="0.2">
      <c r="B67" s="23" t="s">
        <v>142</v>
      </c>
      <c r="C67" s="53" t="s">
        <v>153</v>
      </c>
    </row>
    <row r="68" spans="1:4" x14ac:dyDescent="0.2">
      <c r="B68" s="23" t="s">
        <v>110</v>
      </c>
      <c r="C68" s="50">
        <v>0.5</v>
      </c>
    </row>
    <row r="69" spans="1:4" x14ac:dyDescent="0.2">
      <c r="B69" s="23" t="s">
        <v>143</v>
      </c>
      <c r="C69" s="53" t="s">
        <v>153</v>
      </c>
    </row>
    <row r="70" spans="1:4" x14ac:dyDescent="0.2">
      <c r="B70" s="27" t="s">
        <v>111</v>
      </c>
      <c r="C70" s="53" t="s">
        <v>154</v>
      </c>
    </row>
    <row r="71" spans="1:4" x14ac:dyDescent="0.2">
      <c r="B71" s="27" t="s">
        <v>122</v>
      </c>
      <c r="C71" s="50">
        <v>0.5</v>
      </c>
    </row>
    <row r="72" spans="1:4" x14ac:dyDescent="0.2">
      <c r="B72" s="27" t="s">
        <v>113</v>
      </c>
      <c r="C72" s="54">
        <v>0.75</v>
      </c>
    </row>
    <row r="73" spans="1:4" x14ac:dyDescent="0.2">
      <c r="B73" s="27" t="s">
        <v>144</v>
      </c>
      <c r="C73" s="55" t="s">
        <v>154</v>
      </c>
    </row>
    <row r="74" spans="1:4" x14ac:dyDescent="0.2">
      <c r="B74" s="27" t="s">
        <v>114</v>
      </c>
      <c r="C74" s="55" t="s">
        <v>154</v>
      </c>
    </row>
    <row r="75" spans="1:4" x14ac:dyDescent="0.2">
      <c r="B75" s="27" t="s">
        <v>115</v>
      </c>
      <c r="C75" s="41" t="s">
        <v>155</v>
      </c>
    </row>
    <row r="76" spans="1:4" x14ac:dyDescent="0.2">
      <c r="B76" s="27" t="s">
        <v>116</v>
      </c>
      <c r="C76" s="41" t="s">
        <v>155</v>
      </c>
    </row>
    <row r="77" spans="1:4" x14ac:dyDescent="0.2">
      <c r="B77" s="27" t="s">
        <v>117</v>
      </c>
      <c r="C77" s="54">
        <v>0.25</v>
      </c>
    </row>
    <row r="78" spans="1:4" x14ac:dyDescent="0.2">
      <c r="B78" s="27" t="s">
        <v>118</v>
      </c>
      <c r="C78" s="48">
        <v>2</v>
      </c>
    </row>
    <row r="79" spans="1:4" ht="13.5" thickBot="1" x14ac:dyDescent="0.25">
      <c r="B79" s="28" t="s">
        <v>119</v>
      </c>
      <c r="C79" s="52">
        <v>0.5</v>
      </c>
    </row>
    <row r="81" spans="1:4" ht="21" thickBot="1" x14ac:dyDescent="0.35">
      <c r="A81" s="26" t="s">
        <v>124</v>
      </c>
      <c r="B81" s="26" t="s">
        <v>156</v>
      </c>
      <c r="D81" s="62">
        <v>13</v>
      </c>
    </row>
    <row r="82" spans="1:4" x14ac:dyDescent="0.2">
      <c r="B82" s="21" t="s">
        <v>141</v>
      </c>
      <c r="C82" s="22" t="s">
        <v>8</v>
      </c>
    </row>
    <row r="83" spans="1:4" x14ac:dyDescent="0.2">
      <c r="B83" s="23" t="s">
        <v>142</v>
      </c>
      <c r="C83" s="53" t="s">
        <v>153</v>
      </c>
    </row>
    <row r="84" spans="1:4" x14ac:dyDescent="0.2">
      <c r="B84" s="23" t="s">
        <v>110</v>
      </c>
      <c r="C84" s="43">
        <v>0.5</v>
      </c>
    </row>
    <row r="85" spans="1:4" x14ac:dyDescent="0.2">
      <c r="B85" s="27" t="s">
        <v>271</v>
      </c>
      <c r="C85" s="47">
        <v>0.25</v>
      </c>
    </row>
    <row r="86" spans="1:4" x14ac:dyDescent="0.2">
      <c r="B86" s="27" t="s">
        <v>122</v>
      </c>
      <c r="C86" s="43">
        <v>0.5</v>
      </c>
    </row>
    <row r="87" spans="1:4" x14ac:dyDescent="0.2">
      <c r="B87" s="27" t="s">
        <v>157</v>
      </c>
      <c r="C87" s="53" t="s">
        <v>158</v>
      </c>
    </row>
    <row r="88" spans="1:4" x14ac:dyDescent="0.2">
      <c r="B88" s="27" t="s">
        <v>113</v>
      </c>
      <c r="C88" s="24">
        <v>0.75</v>
      </c>
    </row>
    <row r="89" spans="1:4" x14ac:dyDescent="0.2">
      <c r="B89" s="27" t="s">
        <v>115</v>
      </c>
      <c r="C89" s="41" t="s">
        <v>155</v>
      </c>
    </row>
    <row r="90" spans="1:4" x14ac:dyDescent="0.2">
      <c r="B90" s="27" t="s">
        <v>116</v>
      </c>
      <c r="C90" s="41" t="s">
        <v>155</v>
      </c>
    </row>
    <row r="91" spans="1:4" x14ac:dyDescent="0.2">
      <c r="B91" s="27" t="s">
        <v>117</v>
      </c>
      <c r="C91" s="24">
        <v>0.25</v>
      </c>
    </row>
    <row r="92" spans="1:4" x14ac:dyDescent="0.2">
      <c r="B92" s="27" t="s">
        <v>118</v>
      </c>
      <c r="C92" s="49">
        <v>2</v>
      </c>
    </row>
    <row r="93" spans="1:4" ht="13.5" thickBot="1" x14ac:dyDescent="0.25">
      <c r="B93" s="28" t="s">
        <v>119</v>
      </c>
      <c r="C93" s="44">
        <v>0.5</v>
      </c>
    </row>
    <row r="95" spans="1:4" ht="41.25" thickBot="1" x14ac:dyDescent="0.35">
      <c r="A95" s="26"/>
      <c r="B95" s="32" t="s">
        <v>236</v>
      </c>
    </row>
    <row r="96" spans="1:4" x14ac:dyDescent="0.2">
      <c r="B96" s="21" t="s">
        <v>141</v>
      </c>
      <c r="C96" s="22" t="s">
        <v>8</v>
      </c>
    </row>
    <row r="97" spans="1:4" ht="20.25" x14ac:dyDescent="0.3">
      <c r="A97" s="26" t="s">
        <v>237</v>
      </c>
      <c r="B97" s="27" t="s">
        <v>159</v>
      </c>
      <c r="C97" s="29">
        <v>10</v>
      </c>
      <c r="D97" s="62">
        <v>10</v>
      </c>
    </row>
    <row r="98" spans="1:4" ht="20.25" x14ac:dyDescent="0.3">
      <c r="A98" s="26" t="s">
        <v>238</v>
      </c>
      <c r="B98" s="27" t="s">
        <v>160</v>
      </c>
      <c r="C98" s="24">
        <v>30</v>
      </c>
      <c r="D98" s="62">
        <v>30</v>
      </c>
    </row>
    <row r="99" spans="1:4" ht="27.75" thickBot="1" x14ac:dyDescent="0.35">
      <c r="A99" s="33" t="s">
        <v>239</v>
      </c>
      <c r="B99" s="31" t="s">
        <v>161</v>
      </c>
      <c r="C99" s="30">
        <v>25</v>
      </c>
      <c r="D99" s="62">
        <v>125</v>
      </c>
    </row>
    <row r="100" spans="1:4" ht="20.25" x14ac:dyDescent="0.3">
      <c r="A100" s="33"/>
      <c r="B100" s="5"/>
      <c r="C100" s="1"/>
    </row>
    <row r="101" spans="1:4" ht="41.25" thickBot="1" x14ac:dyDescent="0.35">
      <c r="A101" s="26"/>
      <c r="B101" s="32" t="s">
        <v>240</v>
      </c>
    </row>
    <row r="102" spans="1:4" x14ac:dyDescent="0.2">
      <c r="B102" s="21" t="s">
        <v>141</v>
      </c>
      <c r="C102" s="22" t="s">
        <v>8</v>
      </c>
    </row>
    <row r="103" spans="1:4" ht="20.25" x14ac:dyDescent="0.3">
      <c r="A103" s="26" t="s">
        <v>241</v>
      </c>
      <c r="B103" s="27" t="s">
        <v>159</v>
      </c>
      <c r="C103" s="29">
        <v>10</v>
      </c>
      <c r="D103" s="62">
        <v>10</v>
      </c>
    </row>
    <row r="104" spans="1:4" ht="20.25" x14ac:dyDescent="0.3">
      <c r="A104" s="26" t="s">
        <v>242</v>
      </c>
      <c r="B104" s="27" t="s">
        <v>160</v>
      </c>
      <c r="C104" s="24">
        <v>30</v>
      </c>
      <c r="D104" s="62">
        <v>30</v>
      </c>
    </row>
    <row r="105" spans="1:4" ht="27.75" thickBot="1" x14ac:dyDescent="0.35">
      <c r="A105" s="33" t="s">
        <v>243</v>
      </c>
      <c r="B105" s="31" t="s">
        <v>161</v>
      </c>
      <c r="C105" s="30">
        <v>25</v>
      </c>
      <c r="D105" s="62">
        <v>125</v>
      </c>
    </row>
    <row r="107" spans="1:4" ht="21" thickBot="1" x14ac:dyDescent="0.35">
      <c r="A107" s="26"/>
      <c r="B107" s="26" t="s">
        <v>162</v>
      </c>
    </row>
    <row r="108" spans="1:4" x14ac:dyDescent="0.2">
      <c r="B108" s="21" t="s">
        <v>141</v>
      </c>
      <c r="C108" s="22" t="s">
        <v>8</v>
      </c>
    </row>
    <row r="109" spans="1:4" ht="20.25" x14ac:dyDescent="0.3">
      <c r="A109" s="26" t="s">
        <v>30</v>
      </c>
      <c r="B109" s="27" t="s">
        <v>159</v>
      </c>
      <c r="C109" s="29">
        <v>1</v>
      </c>
      <c r="D109" s="62">
        <v>1</v>
      </c>
    </row>
    <row r="110" spans="1:4" ht="20.25" x14ac:dyDescent="0.3">
      <c r="A110" s="26" t="s">
        <v>31</v>
      </c>
      <c r="B110" s="27" t="s">
        <v>160</v>
      </c>
      <c r="C110" s="24">
        <v>3</v>
      </c>
      <c r="D110" s="62">
        <v>3</v>
      </c>
    </row>
    <row r="111" spans="1:4" ht="27.75" thickBot="1" x14ac:dyDescent="0.35">
      <c r="A111" s="33" t="s">
        <v>126</v>
      </c>
      <c r="B111" s="31" t="s">
        <v>163</v>
      </c>
      <c r="C111" s="30">
        <v>2.5</v>
      </c>
      <c r="D111" s="62">
        <v>12.5</v>
      </c>
    </row>
    <row r="113" spans="1:4" ht="81.75" thickBot="1" x14ac:dyDescent="0.35">
      <c r="A113" s="26"/>
      <c r="B113" s="32" t="s">
        <v>164</v>
      </c>
    </row>
    <row r="114" spans="1:4" x14ac:dyDescent="0.2">
      <c r="B114" s="21" t="s">
        <v>141</v>
      </c>
      <c r="C114" s="22" t="s">
        <v>8</v>
      </c>
    </row>
    <row r="115" spans="1:4" ht="20.25" x14ac:dyDescent="0.3">
      <c r="A115" s="26" t="s">
        <v>32</v>
      </c>
      <c r="B115" s="27" t="s">
        <v>165</v>
      </c>
      <c r="C115" s="29">
        <v>125</v>
      </c>
      <c r="D115" s="62">
        <v>125</v>
      </c>
    </row>
    <row r="116" spans="1:4" ht="40.5" thickBot="1" x14ac:dyDescent="0.35">
      <c r="A116" s="26" t="s">
        <v>33</v>
      </c>
      <c r="B116" s="31" t="s">
        <v>166</v>
      </c>
      <c r="C116" s="30">
        <v>25</v>
      </c>
      <c r="D116" s="62">
        <v>375</v>
      </c>
    </row>
    <row r="118" spans="1:4" ht="41.25" thickBot="1" x14ac:dyDescent="0.35">
      <c r="A118" s="26"/>
      <c r="B118" s="32" t="s">
        <v>167</v>
      </c>
    </row>
    <row r="119" spans="1:4" x14ac:dyDescent="0.2">
      <c r="B119" s="21" t="s">
        <v>141</v>
      </c>
      <c r="C119" s="22" t="s">
        <v>8</v>
      </c>
    </row>
    <row r="120" spans="1:4" ht="20.25" x14ac:dyDescent="0.3">
      <c r="A120" s="26" t="s">
        <v>34</v>
      </c>
      <c r="B120" s="27" t="s">
        <v>168</v>
      </c>
      <c r="C120" s="29">
        <v>100</v>
      </c>
      <c r="D120" s="62">
        <v>100</v>
      </c>
    </row>
    <row r="121" spans="1:4" ht="40.5" thickBot="1" x14ac:dyDescent="0.35">
      <c r="A121" s="26" t="s">
        <v>35</v>
      </c>
      <c r="B121" s="31" t="s">
        <v>169</v>
      </c>
      <c r="C121" s="30">
        <v>5</v>
      </c>
      <c r="D121" s="62">
        <v>375</v>
      </c>
    </row>
    <row r="123" spans="1:4" ht="40.5" x14ac:dyDescent="0.3">
      <c r="A123" s="26" t="s">
        <v>10</v>
      </c>
      <c r="B123" s="45" t="s">
        <v>170</v>
      </c>
      <c r="C123" s="46" t="s">
        <v>272</v>
      </c>
      <c r="D123" s="62">
        <v>40</v>
      </c>
    </row>
    <row r="125" spans="1:4" ht="61.5" thickBot="1" x14ac:dyDescent="0.35">
      <c r="A125" s="26"/>
      <c r="B125" s="32" t="s">
        <v>171</v>
      </c>
    </row>
    <row r="126" spans="1:4" x14ac:dyDescent="0.2">
      <c r="B126" s="21" t="s">
        <v>141</v>
      </c>
      <c r="C126" s="22" t="s">
        <v>8</v>
      </c>
    </row>
    <row r="127" spans="1:4" ht="20.25" x14ac:dyDescent="0.3">
      <c r="A127" s="26" t="s">
        <v>36</v>
      </c>
      <c r="B127" s="27" t="s">
        <v>172</v>
      </c>
      <c r="C127" s="29">
        <v>0.25</v>
      </c>
      <c r="D127" s="62">
        <v>0.25</v>
      </c>
    </row>
    <row r="128" spans="1:4" ht="21" thickBot="1" x14ac:dyDescent="0.35">
      <c r="A128" s="26" t="s">
        <v>127</v>
      </c>
      <c r="B128" s="31" t="s">
        <v>173</v>
      </c>
      <c r="C128" s="30">
        <v>0.5</v>
      </c>
      <c r="D128" s="62">
        <v>0.5</v>
      </c>
    </row>
    <row r="130" spans="1:4" ht="41.25" thickBot="1" x14ac:dyDescent="0.35">
      <c r="A130" s="26" t="s">
        <v>174</v>
      </c>
      <c r="B130" s="32" t="s">
        <v>175</v>
      </c>
    </row>
    <row r="131" spans="1:4" x14ac:dyDescent="0.2">
      <c r="B131" s="21" t="s">
        <v>141</v>
      </c>
      <c r="C131" s="22" t="s">
        <v>8</v>
      </c>
    </row>
    <row r="132" spans="1:4" ht="20.25" x14ac:dyDescent="0.3">
      <c r="A132" s="26" t="s">
        <v>37</v>
      </c>
      <c r="B132" s="27" t="s">
        <v>176</v>
      </c>
      <c r="C132" s="56" t="s">
        <v>177</v>
      </c>
      <c r="D132" s="62">
        <v>20</v>
      </c>
    </row>
    <row r="133" spans="1:4" ht="20.25" x14ac:dyDescent="0.3">
      <c r="A133" s="26" t="s">
        <v>38</v>
      </c>
      <c r="B133" s="35" t="s">
        <v>178</v>
      </c>
      <c r="C133" s="57" t="s">
        <v>179</v>
      </c>
      <c r="D133" s="62">
        <v>110</v>
      </c>
    </row>
    <row r="134" spans="1:4" ht="21" thickBot="1" x14ac:dyDescent="0.35">
      <c r="A134" s="26" t="s">
        <v>128</v>
      </c>
      <c r="B134" s="31" t="s">
        <v>180</v>
      </c>
      <c r="C134" s="58" t="s">
        <v>181</v>
      </c>
      <c r="D134" s="62">
        <v>50</v>
      </c>
    </row>
    <row r="136" spans="1:4" ht="60.75" x14ac:dyDescent="0.3">
      <c r="A136" s="26" t="s">
        <v>129</v>
      </c>
      <c r="B136" s="45" t="s">
        <v>182</v>
      </c>
      <c r="C136" s="46" t="s">
        <v>273</v>
      </c>
      <c r="D136" s="62">
        <v>40</v>
      </c>
    </row>
    <row r="138" spans="1:4" ht="40.5" x14ac:dyDescent="0.3">
      <c r="A138" s="26" t="s">
        <v>130</v>
      </c>
      <c r="B138" s="45" t="s">
        <v>183</v>
      </c>
      <c r="C138" s="46" t="s">
        <v>274</v>
      </c>
      <c r="D138" s="62">
        <v>80</v>
      </c>
    </row>
    <row r="140" spans="1:4" ht="40.5" x14ac:dyDescent="0.3">
      <c r="A140" s="26" t="s">
        <v>131</v>
      </c>
      <c r="B140" s="45" t="s">
        <v>184</v>
      </c>
      <c r="C140" s="46" t="s">
        <v>275</v>
      </c>
      <c r="D140" s="62">
        <v>80</v>
      </c>
    </row>
    <row r="142" spans="1:4" ht="40.5" x14ac:dyDescent="0.3">
      <c r="A142" s="26" t="s">
        <v>132</v>
      </c>
      <c r="B142" s="45" t="s">
        <v>185</v>
      </c>
      <c r="C142" s="46" t="s">
        <v>276</v>
      </c>
      <c r="D142" s="62">
        <v>125</v>
      </c>
    </row>
    <row r="144" spans="1:4" ht="20.25" x14ac:dyDescent="0.3">
      <c r="A144" s="26" t="s">
        <v>133</v>
      </c>
      <c r="B144" s="45" t="s">
        <v>186</v>
      </c>
      <c r="C144" s="46" t="s">
        <v>277</v>
      </c>
      <c r="D144" s="62">
        <v>100</v>
      </c>
    </row>
    <row r="146" spans="1:4" ht="20.25" x14ac:dyDescent="0.3">
      <c r="A146" s="26" t="s">
        <v>134</v>
      </c>
      <c r="B146" s="45" t="s">
        <v>187</v>
      </c>
      <c r="C146" s="46" t="s">
        <v>277</v>
      </c>
      <c r="D146" s="62">
        <v>100</v>
      </c>
    </row>
    <row r="148" spans="1:4" ht="20.25" x14ac:dyDescent="0.3">
      <c r="A148" s="26" t="s">
        <v>135</v>
      </c>
      <c r="B148" s="45" t="s">
        <v>188</v>
      </c>
      <c r="C148" s="46" t="s">
        <v>277</v>
      </c>
      <c r="D148" s="62">
        <v>100</v>
      </c>
    </row>
    <row r="150" spans="1:4" ht="40.5" x14ac:dyDescent="0.3">
      <c r="A150" s="26" t="s">
        <v>97</v>
      </c>
      <c r="B150" s="45" t="s">
        <v>189</v>
      </c>
      <c r="C150" s="46" t="s">
        <v>278</v>
      </c>
      <c r="D150" s="62">
        <v>125</v>
      </c>
    </row>
  </sheetData>
  <sheetProtection algorithmName="SHA-512" hashValue="80DXm6AWLjXKyKkuEjvBsfYezSt62rQ/IvonwDEv+Nz5RIZcTgSluOjLPFDdu+IeqosVHllDVbsbFGKDqDT/vg==" saltValue="g8gB/oLlfy1HdY7w63VRxw==" spinCount="100000" sheet="1" objects="1" scenarios="1"/>
  <pageMargins left="0.7" right="0.7" top="0.75" bottom="0.75" header="0.3" footer="0.3"/>
  <pageSetup orientation="portrait" r:id="rId1"/>
  <ignoredErrors>
    <ignoredError sqref="C134"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W79"/>
  <sheetViews>
    <sheetView zoomScaleNormal="100" workbookViewId="0">
      <pane ySplit="9" topLeftCell="A10" activePane="bottomLeft" state="frozen"/>
      <selection pane="bottomLeft" activeCell="C10" sqref="C10"/>
    </sheetView>
  </sheetViews>
  <sheetFormatPr defaultRowHeight="12.75" x14ac:dyDescent="0.2"/>
  <cols>
    <col min="1" max="1" width="1.7109375" style="63" customWidth="1"/>
    <col min="2" max="2" width="11.7109375" style="63" customWidth="1"/>
    <col min="3" max="3" width="10.28515625" style="63" customWidth="1"/>
    <col min="4" max="4" width="29.7109375" style="63" customWidth="1"/>
    <col min="5" max="5" width="5.28515625" style="63" customWidth="1"/>
    <col min="6" max="6" width="4" style="63" customWidth="1"/>
    <col min="7" max="8" width="7.42578125" style="63" customWidth="1"/>
    <col min="9" max="32" width="2.42578125" style="63" customWidth="1"/>
    <col min="33" max="16384" width="9.140625" style="63"/>
  </cols>
  <sheetData>
    <row r="1" spans="1:49" ht="31.5" customHeight="1" x14ac:dyDescent="0.35">
      <c r="A1" s="96"/>
      <c r="B1" s="147" t="s">
        <v>104</v>
      </c>
      <c r="C1" s="147"/>
      <c r="D1" s="147"/>
      <c r="E1" s="147"/>
      <c r="F1" s="147"/>
      <c r="G1" s="147"/>
      <c r="H1" s="112"/>
      <c r="I1" s="145" t="s">
        <v>295</v>
      </c>
      <c r="J1" s="146"/>
      <c r="K1" s="146"/>
      <c r="L1" s="146"/>
      <c r="M1" s="146"/>
      <c r="N1" s="146"/>
      <c r="O1" s="146"/>
      <c r="P1" s="146"/>
      <c r="Q1" s="146"/>
      <c r="R1" s="146"/>
      <c r="S1" s="146"/>
      <c r="T1" s="146"/>
      <c r="U1" s="146"/>
      <c r="V1" s="146"/>
      <c r="W1" s="146"/>
      <c r="X1" s="146"/>
      <c r="Y1" s="146"/>
      <c r="Z1" s="146"/>
      <c r="AA1" s="146"/>
      <c r="AB1" s="146"/>
      <c r="AC1" s="146"/>
      <c r="AD1" s="146"/>
      <c r="AE1" s="146"/>
      <c r="AF1" s="146"/>
      <c r="AG1" s="146"/>
    </row>
    <row r="2" spans="1:49" ht="36" customHeight="1" x14ac:dyDescent="0.2">
      <c r="A2" s="124" t="s">
        <v>279</v>
      </c>
      <c r="B2" s="124"/>
      <c r="C2" s="124"/>
      <c r="D2" s="124"/>
      <c r="E2" s="125"/>
      <c r="F2" s="148" t="s">
        <v>137</v>
      </c>
      <c r="G2" s="113"/>
      <c r="H2" s="113"/>
      <c r="I2" s="132" t="s">
        <v>121</v>
      </c>
      <c r="J2" s="132"/>
      <c r="K2" s="132" t="s">
        <v>110</v>
      </c>
      <c r="L2" s="132"/>
      <c r="M2" s="132" t="s">
        <v>252</v>
      </c>
      <c r="N2" s="132"/>
      <c r="O2" s="132" t="s">
        <v>111</v>
      </c>
      <c r="P2" s="132"/>
      <c r="Q2" s="132" t="s">
        <v>113</v>
      </c>
      <c r="R2" s="132"/>
      <c r="S2" s="132" t="s">
        <v>144</v>
      </c>
      <c r="T2" s="132"/>
      <c r="U2" s="132" t="s">
        <v>114</v>
      </c>
      <c r="V2" s="132"/>
      <c r="W2" s="133" t="s">
        <v>115</v>
      </c>
      <c r="X2" s="133"/>
      <c r="Y2" s="132" t="s">
        <v>116</v>
      </c>
      <c r="Z2" s="132"/>
      <c r="AA2" s="132" t="s">
        <v>117</v>
      </c>
      <c r="AB2" s="132"/>
      <c r="AC2" s="133" t="s">
        <v>118</v>
      </c>
      <c r="AD2" s="133"/>
      <c r="AE2" s="132" t="s">
        <v>119</v>
      </c>
      <c r="AF2" s="132"/>
      <c r="AG2" s="96"/>
    </row>
    <row r="3" spans="1:49" ht="65.25" customHeight="1" x14ac:dyDescent="0.2">
      <c r="A3" s="126" t="s">
        <v>280</v>
      </c>
      <c r="B3" s="126"/>
      <c r="C3" s="126"/>
      <c r="D3" s="126"/>
      <c r="E3" s="127"/>
      <c r="F3" s="149"/>
      <c r="G3" s="114"/>
      <c r="H3" s="114"/>
      <c r="I3" s="132"/>
      <c r="J3" s="132"/>
      <c r="K3" s="132"/>
      <c r="L3" s="132"/>
      <c r="M3" s="132"/>
      <c r="N3" s="132"/>
      <c r="O3" s="132"/>
      <c r="P3" s="132"/>
      <c r="Q3" s="132"/>
      <c r="R3" s="132"/>
      <c r="S3" s="132"/>
      <c r="T3" s="132"/>
      <c r="U3" s="132"/>
      <c r="V3" s="132"/>
      <c r="W3" s="133"/>
      <c r="X3" s="133"/>
      <c r="Y3" s="132"/>
      <c r="Z3" s="132"/>
      <c r="AA3" s="132"/>
      <c r="AB3" s="132"/>
      <c r="AC3" s="133"/>
      <c r="AD3" s="133"/>
      <c r="AE3" s="132"/>
      <c r="AF3" s="132"/>
      <c r="AG3" s="96"/>
    </row>
    <row r="4" spans="1:49" ht="9.75" customHeight="1" x14ac:dyDescent="0.2">
      <c r="A4" s="96"/>
      <c r="B4" s="96"/>
      <c r="C4" s="111"/>
      <c r="D4" s="111"/>
      <c r="E4" s="111"/>
      <c r="F4" s="149"/>
      <c r="G4" s="114"/>
      <c r="H4" s="114"/>
      <c r="I4" s="132"/>
      <c r="J4" s="132"/>
      <c r="K4" s="132"/>
      <c r="L4" s="132"/>
      <c r="M4" s="132"/>
      <c r="N4" s="132"/>
      <c r="O4" s="132"/>
      <c r="P4" s="132"/>
      <c r="Q4" s="132"/>
      <c r="R4" s="132"/>
      <c r="S4" s="132"/>
      <c r="T4" s="132"/>
      <c r="U4" s="132"/>
      <c r="V4" s="132"/>
      <c r="W4" s="133"/>
      <c r="X4" s="133"/>
      <c r="Y4" s="132"/>
      <c r="Z4" s="132"/>
      <c r="AA4" s="132"/>
      <c r="AB4" s="132"/>
      <c r="AC4" s="133"/>
      <c r="AD4" s="133"/>
      <c r="AE4" s="132"/>
      <c r="AF4" s="132"/>
      <c r="AG4" s="96"/>
    </row>
    <row r="5" spans="1:49" ht="26.25" customHeight="1" x14ac:dyDescent="0.2">
      <c r="A5" s="128" t="s">
        <v>296</v>
      </c>
      <c r="B5" s="128"/>
      <c r="C5" s="128"/>
      <c r="D5" s="128"/>
      <c r="E5" s="129"/>
      <c r="F5" s="149"/>
      <c r="G5" s="111"/>
      <c r="H5" s="111"/>
      <c r="I5" s="132"/>
      <c r="J5" s="132"/>
      <c r="K5" s="132"/>
      <c r="L5" s="132"/>
      <c r="M5" s="132"/>
      <c r="N5" s="132"/>
      <c r="O5" s="132"/>
      <c r="P5" s="132"/>
      <c r="Q5" s="132"/>
      <c r="R5" s="132"/>
      <c r="S5" s="132"/>
      <c r="T5" s="132"/>
      <c r="U5" s="132"/>
      <c r="V5" s="132"/>
      <c r="W5" s="133"/>
      <c r="X5" s="133"/>
      <c r="Y5" s="132"/>
      <c r="Z5" s="132"/>
      <c r="AA5" s="132"/>
      <c r="AB5" s="132"/>
      <c r="AC5" s="133"/>
      <c r="AD5" s="133"/>
      <c r="AE5" s="132"/>
      <c r="AF5" s="132"/>
      <c r="AG5" s="96"/>
    </row>
    <row r="6" spans="1:49" ht="25.9" customHeight="1" x14ac:dyDescent="0.2">
      <c r="A6" s="130" t="s">
        <v>297</v>
      </c>
      <c r="B6" s="130"/>
      <c r="C6" s="130"/>
      <c r="D6" s="130"/>
      <c r="E6" s="131"/>
      <c r="F6" s="149"/>
      <c r="G6" s="111"/>
      <c r="H6" s="111"/>
      <c r="I6" s="132"/>
      <c r="J6" s="132"/>
      <c r="K6" s="132"/>
      <c r="L6" s="132"/>
      <c r="M6" s="132"/>
      <c r="N6" s="132"/>
      <c r="O6" s="132"/>
      <c r="P6" s="132"/>
      <c r="Q6" s="132"/>
      <c r="R6" s="132"/>
      <c r="S6" s="132"/>
      <c r="T6" s="132"/>
      <c r="U6" s="132"/>
      <c r="V6" s="132"/>
      <c r="W6" s="133"/>
      <c r="X6" s="133"/>
      <c r="Y6" s="132"/>
      <c r="Z6" s="132"/>
      <c r="AA6" s="132"/>
      <c r="AB6" s="132"/>
      <c r="AC6" s="133"/>
      <c r="AD6" s="133"/>
      <c r="AE6" s="132"/>
      <c r="AF6" s="132"/>
      <c r="AG6" s="96"/>
    </row>
    <row r="7" spans="1:49" ht="21" customHeight="1" x14ac:dyDescent="0.2">
      <c r="A7" s="130" t="s">
        <v>294</v>
      </c>
      <c r="B7" s="130"/>
      <c r="C7" s="130"/>
      <c r="D7" s="130"/>
      <c r="E7" s="131"/>
      <c r="F7" s="149"/>
      <c r="G7" s="115"/>
      <c r="H7" s="115"/>
      <c r="I7" s="132"/>
      <c r="J7" s="132"/>
      <c r="K7" s="132"/>
      <c r="L7" s="132"/>
      <c r="M7" s="132"/>
      <c r="N7" s="132"/>
      <c r="O7" s="132"/>
      <c r="P7" s="132"/>
      <c r="Q7" s="132"/>
      <c r="R7" s="132"/>
      <c r="S7" s="132"/>
      <c r="T7" s="132"/>
      <c r="U7" s="132"/>
      <c r="V7" s="132"/>
      <c r="W7" s="133"/>
      <c r="X7" s="133"/>
      <c r="Y7" s="132"/>
      <c r="Z7" s="132"/>
      <c r="AA7" s="132"/>
      <c r="AB7" s="132"/>
      <c r="AC7" s="133"/>
      <c r="AD7" s="133"/>
      <c r="AE7" s="132"/>
      <c r="AF7" s="132"/>
      <c r="AG7" s="96"/>
    </row>
    <row r="8" spans="1:49" ht="35.25" customHeight="1" x14ac:dyDescent="0.2">
      <c r="A8" s="96"/>
      <c r="B8" s="139" t="s">
        <v>5</v>
      </c>
      <c r="C8" s="134" t="s">
        <v>109</v>
      </c>
      <c r="D8" s="136" t="s">
        <v>0</v>
      </c>
      <c r="E8" s="134" t="s">
        <v>2</v>
      </c>
      <c r="F8" s="140" t="s">
        <v>136</v>
      </c>
      <c r="G8" s="142" t="s">
        <v>291</v>
      </c>
      <c r="H8" s="134" t="s">
        <v>290</v>
      </c>
      <c r="I8" s="132"/>
      <c r="J8" s="132"/>
      <c r="K8" s="132"/>
      <c r="L8" s="132"/>
      <c r="M8" s="132"/>
      <c r="N8" s="132"/>
      <c r="O8" s="132"/>
      <c r="P8" s="132"/>
      <c r="Q8" s="132"/>
      <c r="R8" s="132"/>
      <c r="S8" s="132"/>
      <c r="T8" s="132"/>
      <c r="U8" s="132"/>
      <c r="V8" s="132"/>
      <c r="W8" s="133"/>
      <c r="X8" s="133"/>
      <c r="Y8" s="132"/>
      <c r="Z8" s="132"/>
      <c r="AA8" s="132"/>
      <c r="AB8" s="132"/>
      <c r="AC8" s="133"/>
      <c r="AD8" s="133"/>
      <c r="AE8" s="132"/>
      <c r="AF8" s="132"/>
      <c r="AG8" s="96"/>
    </row>
    <row r="9" spans="1:49" x14ac:dyDescent="0.2">
      <c r="A9" s="96"/>
      <c r="B9" s="139"/>
      <c r="C9" s="135"/>
      <c r="D9" s="137"/>
      <c r="E9" s="135"/>
      <c r="F9" s="141"/>
      <c r="G9" s="142"/>
      <c r="H9" s="135"/>
      <c r="I9" s="116" t="s">
        <v>248</v>
      </c>
      <c r="J9" s="116" t="s">
        <v>1</v>
      </c>
      <c r="K9" s="116" t="s">
        <v>248</v>
      </c>
      <c r="L9" s="116" t="s">
        <v>1</v>
      </c>
      <c r="M9" s="116" t="s">
        <v>248</v>
      </c>
      <c r="N9" s="116" t="s">
        <v>1</v>
      </c>
      <c r="O9" s="116" t="s">
        <v>248</v>
      </c>
      <c r="P9" s="116" t="s">
        <v>1</v>
      </c>
      <c r="Q9" s="116" t="s">
        <v>248</v>
      </c>
      <c r="R9" s="116" t="s">
        <v>1</v>
      </c>
      <c r="S9" s="116" t="s">
        <v>248</v>
      </c>
      <c r="T9" s="116" t="s">
        <v>1</v>
      </c>
      <c r="U9" s="116" t="s">
        <v>248</v>
      </c>
      <c r="V9" s="116" t="s">
        <v>1</v>
      </c>
      <c r="W9" s="117" t="s">
        <v>248</v>
      </c>
      <c r="X9" s="116" t="s">
        <v>1</v>
      </c>
      <c r="Y9" s="117" t="s">
        <v>248</v>
      </c>
      <c r="Z9" s="116" t="s">
        <v>1</v>
      </c>
      <c r="AA9" s="116" t="s">
        <v>248</v>
      </c>
      <c r="AB9" s="116" t="s">
        <v>1</v>
      </c>
      <c r="AC9" s="117" t="s">
        <v>249</v>
      </c>
      <c r="AD9" s="116" t="s">
        <v>1</v>
      </c>
      <c r="AE9" s="117" t="s">
        <v>248</v>
      </c>
      <c r="AF9" s="116" t="s">
        <v>1</v>
      </c>
      <c r="AG9" s="96"/>
    </row>
    <row r="10" spans="1:49" ht="18" customHeight="1" x14ac:dyDescent="0.2">
      <c r="A10" s="119"/>
      <c r="B10" s="75"/>
      <c r="C10" s="59"/>
      <c r="D10" s="15"/>
      <c r="E10" s="8"/>
      <c r="F10" s="8"/>
      <c r="G10" s="20" t="str">
        <f>IF(F10="","",SUMPRODUCT(IF(I10="",0,INDEX('Appendix 1 Rules'!$B$2:$B$16,MATCH(F10,'Appendix 1 Rules'!$A$2:$A$16))))+(IF(K10="",0,INDEX('Appendix 1 Rules'!$C$2:$C$16,MATCH(F10,'Appendix 1 Rules'!$A$2:$A$16))))+(IF(M10="",0,INDEX('Appendix 1 Rules'!$D$2:$D$16,MATCH(F10,'Appendix 1 Rules'!$A$2:$A$16))))+(IF(O10="",0,INDEX('Appendix 1 Rules'!$E$2:$E$16,MATCH(F10,'Appendix 1 Rules'!$A$2:$A$16))))+(IF(Q10="",0,INDEX('Appendix 1 Rules'!$F$2:$F$16,MATCH(F10,'Appendix 1 Rules'!$A$2:$A$16))))+(IF(S10="",0,INDEX('Appendix 1 Rules'!$G$2:$G$16,MATCH(F10,'Appendix 1 Rules'!$A$2:$A$16))))+(IF(U10="",0,INDEX('Appendix 1 Rules'!$H$2:$H$16,MATCH(F10,'Appendix 1 Rules'!$A$2:$A$16))))+(IF(W10="",0,INDEX('Appendix 1 Rules'!$I$2:$I$16,MATCH(F10,'Appendix 1 Rules'!$A$2:$A$16))))+(IF(Y10="",0,INDEX('Appendix 1 Rules'!$J$2:$J$16,MATCH(F10,'Appendix 1 Rules'!$A$2:$A$16))))+(IF(AA10="",0,INDEX('Appendix 1 Rules'!$K$2:$K$16,MATCH(F10,'Appendix 1 Rules'!$A$2:$A$16))))+(IF(AC10="",0,INDEX('Appendix 1 Rules'!$L$2:$L$16,MATCH(F10,'Appendix 1 Rules'!$A$2:$A$16))))+(IF(AE10="",0,INDEX('Appendix 1 Rules'!$M$2:$M$16,MATCH(F10,'Appendix 1 Rules'!$A$2:$A$16))))+IF(F10="b1",VLOOKUP(F10,'Appendix 1 Rules'!$A$1:$N$16,14))+IF(F10="b2",VLOOKUP(F10,'Appendix 1 Rules'!$A$1:$N$16,14))+IF(F10="d",VLOOKUP(F10,'Appendix 1 Rules'!$A$1:$N$16,14))+IF(F10="f1",VLOOKUP(F10,'Appendix 1 Rules'!$A$1:$N$16,14))+IF(F10="f2",VLOOKUP(F10,'Appendix 1 Rules'!$A$1:$N$16,14))+IF(F10="g",VLOOKUP(F10,'Appendix 1 Rules'!$A$1:$N$16,14))+IF(F10="h",VLOOKUP(F10,'Appendix 1 Rules'!$A$1:$N$16,14))+IF(F10="i1",VLOOKUP(F10,'Appendix 1 Rules'!$A$1:$N$16,14))+IF(F10="i2",VLOOKUP(F10,'Appendix 1 Rules'!$A$1:$N$16,14))+IF(F10="j",VLOOKUP(F10,'Appendix 1 Rules'!$A$1:$N$16,14))+IF(F10="k",VLOOKUP(F10,'Appendix 1 Rules'!$A$1:$N$16,14)))</f>
        <v/>
      </c>
      <c r="H10" s="80" t="str">
        <f>IF(F10="","",IF(OR(F10="b1",F10="b2",F10="d",F10="f1",F10="f2",F10="h",F10="i1",F10="i2",F10="j",F10="k"),MIN(G10,VLOOKUP(F10,'Appx 1 (Res) Rules'!$A:$D,4,0)),MIN(G10,VLOOKUP(F10,'Appx 1 (Res) Rules'!$A:$D,4,0),SUMPRODUCT(IF(I10="",0,INDEX('Appendix 1 Rules'!$B$2:$B$16,MATCH(F10,'Appendix 1 Rules'!$A$2:$A$16))))+(IF(K10="",0,INDEX('Appendix 1 Rules'!$C$2:$C$16,MATCH(F10,'Appendix 1 Rules'!$A$2:$A$16))))+(IF(M10="",0,INDEX('Appendix 1 Rules'!$D$2:$D$16,MATCH(F10,'Appendix 1 Rules'!$A$2:$A$16))))+(IF(O10="",0,INDEX('Appendix 1 Rules'!$E$2:$E$16,MATCH(F10,'Appendix 1 Rules'!$A$2:$A$16))))+(IF(Q10="",0,INDEX('Appendix 1 Rules'!$F$2:$F$16,MATCH(F10,'Appendix 1 Rules'!$A$2:$A$16))))+(IF(S10="",0,INDEX('Appendix 1 Rules'!$G$2:$G$16,MATCH(F10,'Appendix 1 Rules'!$A$2:$A$16))))+(IF(U10="",0,INDEX('Appendix 1 Rules'!$H$2:$H$16,MATCH(F10,'Appendix 1 Rules'!$A$2:$A$16))))+(IF(W10="",0,INDEX('Appendix 1 Rules'!$I$2:$I$16,MATCH(F10,'Appendix 1 Rules'!$A$2:$A$16))))+(IF(Y10="",0,INDEX('Appendix 1 Rules'!$J$2:$J$16,MATCH(F10,'Appendix 1 Rules'!$A$2:$A$16))))+(IF(AA10="",0,INDEX('Appendix 1 Rules'!$K$2:$K$16,MATCH(F10,'Appendix 1 Rules'!$A$2:$A$16))))+(IF(AC10="",0,INDEX('Appendix 1 Rules'!$L$2:$L$16,MATCH(F10,'Appendix 1 Rules'!$A$2:$A$16))))+(IF(AE10="",0,INDEX('Appendix 1 Rules'!$M$2:$M$16,MATCH(F10,'Appendix 1 Rules'!$A$2:$A$16))))+IF(F10="b1",VLOOKUP(F10,'Appendix 1 Rules'!$A$1:$N$16,14))+IF(F10="b2",VLOOKUP(F10,'Appendix 1 Rules'!$A$1:$N$16,14))+IF(F10="d",VLOOKUP(F10,'Appendix 1 Rules'!$A$1:$N$16,14))+IF(F10="f1",VLOOKUP(F10,'Appendix 1 Rules'!$A$1:$N$16,14))+IF(F10="f2",VLOOKUP(F10,'Appendix 1 Rules'!$A$1:$N$16,14))+IF(F10="g",VLOOKUP(F10,'Appendix 1 Rules'!$A$1:$N$16,14))+IF(F10="h",VLOOKUP(F10,'Appendix 1 Rules'!$A$1:$N$16,14))+IF(F10="i1",VLOOKUP(F10,'Appendix 1 Rules'!$A$1:$N$16,14))+IF(F10="i2",VLOOKUP(F10,'Appendix 1 Rules'!$A$1:$N$16,14))+IF(F10="j",VLOOKUP(F10,'Appendix 1 Rules'!$A$1:$N$16,14))+IF(F10="k",VLOOKUP(F10,'Appendix 1 Rules'!$A$1:$N$16,14)))))</f>
        <v/>
      </c>
      <c r="I10" s="8"/>
      <c r="J10" s="13"/>
      <c r="K10" s="8"/>
      <c r="L10" s="13"/>
      <c r="M10" s="8"/>
      <c r="N10" s="13"/>
      <c r="O10" s="8"/>
      <c r="P10" s="13"/>
      <c r="Q10" s="8"/>
      <c r="R10" s="13"/>
      <c r="S10" s="8"/>
      <c r="T10" s="13"/>
      <c r="U10" s="8"/>
      <c r="V10" s="13"/>
      <c r="W10" s="8"/>
      <c r="X10" s="13"/>
      <c r="Y10" s="8"/>
      <c r="Z10" s="13"/>
      <c r="AA10" s="8"/>
      <c r="AB10" s="13"/>
      <c r="AC10" s="8"/>
      <c r="AD10" s="13"/>
      <c r="AE10" s="8"/>
      <c r="AF10" s="13"/>
    </row>
    <row r="11" spans="1:49" ht="18" customHeight="1" x14ac:dyDescent="0.2">
      <c r="B11" s="75"/>
      <c r="C11" s="59"/>
      <c r="D11" s="15"/>
      <c r="E11" s="8"/>
      <c r="F11" s="8"/>
      <c r="G11" s="20" t="str">
        <f>IF(F11="","",SUMPRODUCT(IF(I11="",0,INDEX('Appendix 1 Rules'!$B$2:$B$16,MATCH(F11,'Appendix 1 Rules'!$A$2:$A$16))))+(IF(K11="",0,INDEX('Appendix 1 Rules'!$C$2:$C$16,MATCH(F11,'Appendix 1 Rules'!$A$2:$A$16))))+(IF(M11="",0,INDEX('Appendix 1 Rules'!$D$2:$D$16,MATCH(F11,'Appendix 1 Rules'!$A$2:$A$16))))+(IF(O11="",0,INDEX('Appendix 1 Rules'!$E$2:$E$16,MATCH(F11,'Appendix 1 Rules'!$A$2:$A$16))))+(IF(Q11="",0,INDEX('Appendix 1 Rules'!$F$2:$F$16,MATCH(F11,'Appendix 1 Rules'!$A$2:$A$16))))+(IF(S11="",0,INDEX('Appendix 1 Rules'!$G$2:$G$16,MATCH(F11,'Appendix 1 Rules'!$A$2:$A$16))))+(IF(U11="",0,INDEX('Appendix 1 Rules'!$H$2:$H$16,MATCH(F11,'Appendix 1 Rules'!$A$2:$A$16))))+(IF(W11="",0,INDEX('Appendix 1 Rules'!$I$2:$I$16,MATCH(F11,'Appendix 1 Rules'!$A$2:$A$16))))+(IF(Y11="",0,INDEX('Appendix 1 Rules'!$J$2:$J$16,MATCH(F11,'Appendix 1 Rules'!$A$2:$A$16))))+(IF(AA11="",0,INDEX('Appendix 1 Rules'!$K$2:$K$16,MATCH(F11,'Appendix 1 Rules'!$A$2:$A$16))))+(IF(AC11="",0,INDEX('Appendix 1 Rules'!$L$2:$L$16,MATCH(F11,'Appendix 1 Rules'!$A$2:$A$16))))+(IF(AE11="",0,INDEX('Appendix 1 Rules'!$M$2:$M$16,MATCH(F11,'Appendix 1 Rules'!$A$2:$A$16))))+IF(F11="b1",VLOOKUP(F11,'Appendix 1 Rules'!$A$1:$N$16,14))+IF(F11="b2",VLOOKUP(F11,'Appendix 1 Rules'!$A$1:$N$16,14))+IF(F11="d",VLOOKUP(F11,'Appendix 1 Rules'!$A$1:$N$16,14))+IF(F11="f1",VLOOKUP(F11,'Appendix 1 Rules'!$A$1:$N$16,14))+IF(F11="f2",VLOOKUP(F11,'Appendix 1 Rules'!$A$1:$N$16,14))+IF(F11="g",VLOOKUP(F11,'Appendix 1 Rules'!$A$1:$N$16,14))+IF(F11="h",VLOOKUP(F11,'Appendix 1 Rules'!$A$1:$N$16,14))+IF(F11="i1",VLOOKUP(F11,'Appendix 1 Rules'!$A$1:$N$16,14))+IF(F11="i2",VLOOKUP(F11,'Appendix 1 Rules'!$A$1:$N$16,14))+IF(F11="j",VLOOKUP(F11,'Appendix 1 Rules'!$A$1:$N$16,14))+IF(F11="k",VLOOKUP(F11,'Appendix 1 Rules'!$A$1:$N$16,14)))</f>
        <v/>
      </c>
      <c r="H11" s="80" t="str">
        <f>IF(F11="","",IF(OR(F11="b1",F11="b2",F11="d",F11="f1",F11="f2",F11="h",F11="i1",F11="i2",F11="j",F11="k"),MIN(G11,VLOOKUP(F11,'Appx 1 (Res) Rules'!$A:$D,4,0)),MIN(G11,VLOOKUP(F11,'Appx 1 (Res) Rules'!$A:$D,4,0),SUMPRODUCT(IF(I11="",0,INDEX('Appendix 1 Rules'!$B$2:$B$16,MATCH(F11,'Appendix 1 Rules'!$A$2:$A$16))))+(IF(K11="",0,INDEX('Appendix 1 Rules'!$C$2:$C$16,MATCH(F11,'Appendix 1 Rules'!$A$2:$A$16))))+(IF(M11="",0,INDEX('Appendix 1 Rules'!$D$2:$D$16,MATCH(F11,'Appendix 1 Rules'!$A$2:$A$16))))+(IF(O11="",0,INDEX('Appendix 1 Rules'!$E$2:$E$16,MATCH(F11,'Appendix 1 Rules'!$A$2:$A$16))))+(IF(Q11="",0,INDEX('Appendix 1 Rules'!$F$2:$F$16,MATCH(F11,'Appendix 1 Rules'!$A$2:$A$16))))+(IF(S11="",0,INDEX('Appendix 1 Rules'!$G$2:$G$16,MATCH(F11,'Appendix 1 Rules'!$A$2:$A$16))))+(IF(U11="",0,INDEX('Appendix 1 Rules'!$H$2:$H$16,MATCH(F11,'Appendix 1 Rules'!$A$2:$A$16))))+(IF(W11="",0,INDEX('Appendix 1 Rules'!$I$2:$I$16,MATCH(F11,'Appendix 1 Rules'!$A$2:$A$16))))+(IF(Y11="",0,INDEX('Appendix 1 Rules'!$J$2:$J$16,MATCH(F11,'Appendix 1 Rules'!$A$2:$A$16))))+(IF(AA11="",0,INDEX('Appendix 1 Rules'!$K$2:$K$16,MATCH(F11,'Appendix 1 Rules'!$A$2:$A$16))))+(IF(AC11="",0,INDEX('Appendix 1 Rules'!$L$2:$L$16,MATCH(F11,'Appendix 1 Rules'!$A$2:$A$16))))+(IF(AE11="",0,INDEX('Appendix 1 Rules'!$M$2:$M$16,MATCH(F11,'Appendix 1 Rules'!$A$2:$A$16))))+IF(F11="b1",VLOOKUP(F11,'Appendix 1 Rules'!$A$1:$N$16,14))+IF(F11="b2",VLOOKUP(F11,'Appendix 1 Rules'!$A$1:$N$16,14))+IF(F11="d",VLOOKUP(F11,'Appendix 1 Rules'!$A$1:$N$16,14))+IF(F11="f1",VLOOKUP(F11,'Appendix 1 Rules'!$A$1:$N$16,14))+IF(F11="f2",VLOOKUP(F11,'Appendix 1 Rules'!$A$1:$N$16,14))+IF(F11="g",VLOOKUP(F11,'Appendix 1 Rules'!$A$1:$N$16,14))+IF(F11="h",VLOOKUP(F11,'Appendix 1 Rules'!$A$1:$N$16,14))+IF(F11="i1",VLOOKUP(F11,'Appendix 1 Rules'!$A$1:$N$16,14))+IF(F11="i2",VLOOKUP(F11,'Appendix 1 Rules'!$A$1:$N$16,14))+IF(F11="j",VLOOKUP(F11,'Appendix 1 Rules'!$A$1:$N$16,14))+IF(F11="k",VLOOKUP(F11,'Appendix 1 Rules'!$A$1:$N$16,14)))))</f>
        <v/>
      </c>
      <c r="I11" s="8"/>
      <c r="J11" s="13"/>
      <c r="K11" s="8"/>
      <c r="L11" s="13"/>
      <c r="M11" s="8"/>
      <c r="N11" s="13"/>
      <c r="O11" s="8"/>
      <c r="P11" s="13"/>
      <c r="Q11" s="8"/>
      <c r="R11" s="13"/>
      <c r="S11" s="8"/>
      <c r="T11" s="13"/>
      <c r="U11" s="8"/>
      <c r="V11" s="13"/>
      <c r="W11" s="8"/>
      <c r="X11" s="13"/>
      <c r="Y11" s="8"/>
      <c r="Z11" s="13"/>
      <c r="AA11" s="8"/>
      <c r="AB11" s="13"/>
      <c r="AC11" s="8"/>
      <c r="AD11" s="13"/>
      <c r="AE11" s="8"/>
      <c r="AF11" s="13"/>
      <c r="AV11" s="64"/>
      <c r="AW11" s="64"/>
    </row>
    <row r="12" spans="1:49" ht="18" customHeight="1" x14ac:dyDescent="0.2">
      <c r="B12" s="75"/>
      <c r="C12" s="59"/>
      <c r="D12" s="15"/>
      <c r="E12" s="8"/>
      <c r="F12" s="8"/>
      <c r="G12" s="20" t="str">
        <f>IF(F12="","",SUMPRODUCT(IF(I12="",0,INDEX('Appendix 1 Rules'!$B$2:$B$16,MATCH(F12,'Appendix 1 Rules'!$A$2:$A$16))))+(IF(K12="",0,INDEX('Appendix 1 Rules'!$C$2:$C$16,MATCH(F12,'Appendix 1 Rules'!$A$2:$A$16))))+(IF(M12="",0,INDEX('Appendix 1 Rules'!$D$2:$D$16,MATCH(F12,'Appendix 1 Rules'!$A$2:$A$16))))+(IF(O12="",0,INDEX('Appendix 1 Rules'!$E$2:$E$16,MATCH(F12,'Appendix 1 Rules'!$A$2:$A$16))))+(IF(Q12="",0,INDEX('Appendix 1 Rules'!$F$2:$F$16,MATCH(F12,'Appendix 1 Rules'!$A$2:$A$16))))+(IF(S12="",0,INDEX('Appendix 1 Rules'!$G$2:$G$16,MATCH(F12,'Appendix 1 Rules'!$A$2:$A$16))))+(IF(U12="",0,INDEX('Appendix 1 Rules'!$H$2:$H$16,MATCH(F12,'Appendix 1 Rules'!$A$2:$A$16))))+(IF(W12="",0,INDEX('Appendix 1 Rules'!$I$2:$I$16,MATCH(F12,'Appendix 1 Rules'!$A$2:$A$16))))+(IF(Y12="",0,INDEX('Appendix 1 Rules'!$J$2:$J$16,MATCH(F12,'Appendix 1 Rules'!$A$2:$A$16))))+(IF(AA12="",0,INDEX('Appendix 1 Rules'!$K$2:$K$16,MATCH(F12,'Appendix 1 Rules'!$A$2:$A$16))))+(IF(AC12="",0,INDEX('Appendix 1 Rules'!$L$2:$L$16,MATCH(F12,'Appendix 1 Rules'!$A$2:$A$16))))+(IF(AE12="",0,INDEX('Appendix 1 Rules'!$M$2:$M$16,MATCH(F12,'Appendix 1 Rules'!$A$2:$A$16))))+IF(F12="b1",VLOOKUP(F12,'Appendix 1 Rules'!$A$1:$N$16,14))+IF(F12="b2",VLOOKUP(F12,'Appendix 1 Rules'!$A$1:$N$16,14))+IF(F12="d",VLOOKUP(F12,'Appendix 1 Rules'!$A$1:$N$16,14))+IF(F12="f1",VLOOKUP(F12,'Appendix 1 Rules'!$A$1:$N$16,14))+IF(F12="f2",VLOOKUP(F12,'Appendix 1 Rules'!$A$1:$N$16,14))+IF(F12="g",VLOOKUP(F12,'Appendix 1 Rules'!$A$1:$N$16,14))+IF(F12="h",VLOOKUP(F12,'Appendix 1 Rules'!$A$1:$N$16,14))+IF(F12="i1",VLOOKUP(F12,'Appendix 1 Rules'!$A$1:$N$16,14))+IF(F12="i2",VLOOKUP(F12,'Appendix 1 Rules'!$A$1:$N$16,14))+IF(F12="j",VLOOKUP(F12,'Appendix 1 Rules'!$A$1:$N$16,14))+IF(F12="k",VLOOKUP(F12,'Appendix 1 Rules'!$A$1:$N$16,14)))</f>
        <v/>
      </c>
      <c r="H12" s="80" t="str">
        <f>IF(F12="","",IF(OR(F12="b1",F12="b2",F12="d",F12="f1",F12="f2",F12="h",F12="i1",F12="i2",F12="j",F12="k"),MIN(G12,VLOOKUP(F12,'Appx 1 (Res) Rules'!$A:$D,4,0)),MIN(G12,VLOOKUP(F12,'Appx 1 (Res) Rules'!$A:$D,4,0),SUMPRODUCT(IF(I12="",0,INDEX('Appendix 1 Rules'!$B$2:$B$16,MATCH(F12,'Appendix 1 Rules'!$A$2:$A$16))))+(IF(K12="",0,INDEX('Appendix 1 Rules'!$C$2:$C$16,MATCH(F12,'Appendix 1 Rules'!$A$2:$A$16))))+(IF(M12="",0,INDEX('Appendix 1 Rules'!$D$2:$D$16,MATCH(F12,'Appendix 1 Rules'!$A$2:$A$16))))+(IF(O12="",0,INDEX('Appendix 1 Rules'!$E$2:$E$16,MATCH(F12,'Appendix 1 Rules'!$A$2:$A$16))))+(IF(Q12="",0,INDEX('Appendix 1 Rules'!$F$2:$F$16,MATCH(F12,'Appendix 1 Rules'!$A$2:$A$16))))+(IF(S12="",0,INDEX('Appendix 1 Rules'!$G$2:$G$16,MATCH(F12,'Appendix 1 Rules'!$A$2:$A$16))))+(IF(U12="",0,INDEX('Appendix 1 Rules'!$H$2:$H$16,MATCH(F12,'Appendix 1 Rules'!$A$2:$A$16))))+(IF(W12="",0,INDEX('Appendix 1 Rules'!$I$2:$I$16,MATCH(F12,'Appendix 1 Rules'!$A$2:$A$16))))+(IF(Y12="",0,INDEX('Appendix 1 Rules'!$J$2:$J$16,MATCH(F12,'Appendix 1 Rules'!$A$2:$A$16))))+(IF(AA12="",0,INDEX('Appendix 1 Rules'!$K$2:$K$16,MATCH(F12,'Appendix 1 Rules'!$A$2:$A$16))))+(IF(AC12="",0,INDEX('Appendix 1 Rules'!$L$2:$L$16,MATCH(F12,'Appendix 1 Rules'!$A$2:$A$16))))+(IF(AE12="",0,INDEX('Appendix 1 Rules'!$M$2:$M$16,MATCH(F12,'Appendix 1 Rules'!$A$2:$A$16))))+IF(F12="b1",VLOOKUP(F12,'Appendix 1 Rules'!$A$1:$N$16,14))+IF(F12="b2",VLOOKUP(F12,'Appendix 1 Rules'!$A$1:$N$16,14))+IF(F12="d",VLOOKUP(F12,'Appendix 1 Rules'!$A$1:$N$16,14))+IF(F12="f1",VLOOKUP(F12,'Appendix 1 Rules'!$A$1:$N$16,14))+IF(F12="f2",VLOOKUP(F12,'Appendix 1 Rules'!$A$1:$N$16,14))+IF(F12="g",VLOOKUP(F12,'Appendix 1 Rules'!$A$1:$N$16,14))+IF(F12="h",VLOOKUP(F12,'Appendix 1 Rules'!$A$1:$N$16,14))+IF(F12="i1",VLOOKUP(F12,'Appendix 1 Rules'!$A$1:$N$16,14))+IF(F12="i2",VLOOKUP(F12,'Appendix 1 Rules'!$A$1:$N$16,14))+IF(F12="j",VLOOKUP(F12,'Appendix 1 Rules'!$A$1:$N$16,14))+IF(F12="k",VLOOKUP(F12,'Appendix 1 Rules'!$A$1:$N$16,14)))))</f>
        <v/>
      </c>
      <c r="I12" s="8"/>
      <c r="J12" s="13"/>
      <c r="K12" s="8"/>
      <c r="L12" s="13"/>
      <c r="M12" s="8"/>
      <c r="N12" s="13"/>
      <c r="O12" s="8"/>
      <c r="P12" s="13"/>
      <c r="Q12" s="8"/>
      <c r="R12" s="13"/>
      <c r="S12" s="8"/>
      <c r="T12" s="13"/>
      <c r="U12" s="8"/>
      <c r="V12" s="13"/>
      <c r="W12" s="8"/>
      <c r="X12" s="13"/>
      <c r="Y12" s="8"/>
      <c r="Z12" s="13"/>
      <c r="AA12" s="8"/>
      <c r="AB12" s="13"/>
      <c r="AC12" s="8"/>
      <c r="AD12" s="13"/>
      <c r="AE12" s="8"/>
      <c r="AF12" s="13"/>
      <c r="AV12" s="64"/>
      <c r="AW12" s="64"/>
    </row>
    <row r="13" spans="1:49" ht="18" customHeight="1" x14ac:dyDescent="0.2">
      <c r="B13" s="75"/>
      <c r="C13" s="8"/>
      <c r="D13" s="15"/>
      <c r="E13" s="8"/>
      <c r="F13" s="8"/>
      <c r="G13" s="20" t="str">
        <f>IF(F13="","",SUMPRODUCT(IF(I13="",0,INDEX('Appendix 1 Rules'!$B$2:$B$16,MATCH(F13,'Appendix 1 Rules'!$A$2:$A$16))))+(IF(K13="",0,INDEX('Appendix 1 Rules'!$C$2:$C$16,MATCH(F13,'Appendix 1 Rules'!$A$2:$A$16))))+(IF(M13="",0,INDEX('Appendix 1 Rules'!$D$2:$D$16,MATCH(F13,'Appendix 1 Rules'!$A$2:$A$16))))+(IF(O13="",0,INDEX('Appendix 1 Rules'!$E$2:$E$16,MATCH(F13,'Appendix 1 Rules'!$A$2:$A$16))))+(IF(Q13="",0,INDEX('Appendix 1 Rules'!$F$2:$F$16,MATCH(F13,'Appendix 1 Rules'!$A$2:$A$16))))+(IF(S13="",0,INDEX('Appendix 1 Rules'!$G$2:$G$16,MATCH(F13,'Appendix 1 Rules'!$A$2:$A$16))))+(IF(U13="",0,INDEX('Appendix 1 Rules'!$H$2:$H$16,MATCH(F13,'Appendix 1 Rules'!$A$2:$A$16))))+(IF(W13="",0,INDEX('Appendix 1 Rules'!$I$2:$I$16,MATCH(F13,'Appendix 1 Rules'!$A$2:$A$16))))+(IF(Y13="",0,INDEX('Appendix 1 Rules'!$J$2:$J$16,MATCH(F13,'Appendix 1 Rules'!$A$2:$A$16))))+(IF(AA13="",0,INDEX('Appendix 1 Rules'!$K$2:$K$16,MATCH(F13,'Appendix 1 Rules'!$A$2:$A$16))))+(IF(AC13="",0,INDEX('Appendix 1 Rules'!$L$2:$L$16,MATCH(F13,'Appendix 1 Rules'!$A$2:$A$16))))+(IF(AE13="",0,INDEX('Appendix 1 Rules'!$M$2:$M$16,MATCH(F13,'Appendix 1 Rules'!$A$2:$A$16))))+IF(F13="b1",VLOOKUP(F13,'Appendix 1 Rules'!$A$1:$N$16,14))+IF(F13="b2",VLOOKUP(F13,'Appendix 1 Rules'!$A$1:$N$16,14))+IF(F13="d",VLOOKUP(F13,'Appendix 1 Rules'!$A$1:$N$16,14))+IF(F13="f1",VLOOKUP(F13,'Appendix 1 Rules'!$A$1:$N$16,14))+IF(F13="f2",VLOOKUP(F13,'Appendix 1 Rules'!$A$1:$N$16,14))+IF(F13="g",VLOOKUP(F13,'Appendix 1 Rules'!$A$1:$N$16,14))+IF(F13="h",VLOOKUP(F13,'Appendix 1 Rules'!$A$1:$N$16,14))+IF(F13="i1",VLOOKUP(F13,'Appendix 1 Rules'!$A$1:$N$16,14))+IF(F13="i2",VLOOKUP(F13,'Appendix 1 Rules'!$A$1:$N$16,14))+IF(F13="j",VLOOKUP(F13,'Appendix 1 Rules'!$A$1:$N$16,14))+IF(F13="k",VLOOKUP(F13,'Appendix 1 Rules'!$A$1:$N$16,14)))</f>
        <v/>
      </c>
      <c r="H13" s="80" t="str">
        <f>IF(F13="","",IF(OR(F13="b1",F13="b2",F13="d",F13="f1",F13="f2",F13="h",F13="i1",F13="i2",F13="j",F13="k"),MIN(G13,VLOOKUP(F13,'Appx 1 (Res) Rules'!$A:$D,4,0)),MIN(G13,VLOOKUP(F13,'Appx 1 (Res) Rules'!$A:$D,4,0),SUMPRODUCT(IF(I13="",0,INDEX('Appendix 1 Rules'!$B$2:$B$16,MATCH(F13,'Appendix 1 Rules'!$A$2:$A$16))))+(IF(K13="",0,INDEX('Appendix 1 Rules'!$C$2:$C$16,MATCH(F13,'Appendix 1 Rules'!$A$2:$A$16))))+(IF(M13="",0,INDEX('Appendix 1 Rules'!$D$2:$D$16,MATCH(F13,'Appendix 1 Rules'!$A$2:$A$16))))+(IF(O13="",0,INDEX('Appendix 1 Rules'!$E$2:$E$16,MATCH(F13,'Appendix 1 Rules'!$A$2:$A$16))))+(IF(Q13="",0,INDEX('Appendix 1 Rules'!$F$2:$F$16,MATCH(F13,'Appendix 1 Rules'!$A$2:$A$16))))+(IF(S13="",0,INDEX('Appendix 1 Rules'!$G$2:$G$16,MATCH(F13,'Appendix 1 Rules'!$A$2:$A$16))))+(IF(U13="",0,INDEX('Appendix 1 Rules'!$H$2:$H$16,MATCH(F13,'Appendix 1 Rules'!$A$2:$A$16))))+(IF(W13="",0,INDEX('Appendix 1 Rules'!$I$2:$I$16,MATCH(F13,'Appendix 1 Rules'!$A$2:$A$16))))+(IF(Y13="",0,INDEX('Appendix 1 Rules'!$J$2:$J$16,MATCH(F13,'Appendix 1 Rules'!$A$2:$A$16))))+(IF(AA13="",0,INDEX('Appendix 1 Rules'!$K$2:$K$16,MATCH(F13,'Appendix 1 Rules'!$A$2:$A$16))))+(IF(AC13="",0,INDEX('Appendix 1 Rules'!$L$2:$L$16,MATCH(F13,'Appendix 1 Rules'!$A$2:$A$16))))+(IF(AE13="",0,INDEX('Appendix 1 Rules'!$M$2:$M$16,MATCH(F13,'Appendix 1 Rules'!$A$2:$A$16))))+IF(F13="b1",VLOOKUP(F13,'Appendix 1 Rules'!$A$1:$N$16,14))+IF(F13="b2",VLOOKUP(F13,'Appendix 1 Rules'!$A$1:$N$16,14))+IF(F13="d",VLOOKUP(F13,'Appendix 1 Rules'!$A$1:$N$16,14))+IF(F13="f1",VLOOKUP(F13,'Appendix 1 Rules'!$A$1:$N$16,14))+IF(F13="f2",VLOOKUP(F13,'Appendix 1 Rules'!$A$1:$N$16,14))+IF(F13="g",VLOOKUP(F13,'Appendix 1 Rules'!$A$1:$N$16,14))+IF(F13="h",VLOOKUP(F13,'Appendix 1 Rules'!$A$1:$N$16,14))+IF(F13="i1",VLOOKUP(F13,'Appendix 1 Rules'!$A$1:$N$16,14))+IF(F13="i2",VLOOKUP(F13,'Appendix 1 Rules'!$A$1:$N$16,14))+IF(F13="j",VLOOKUP(F13,'Appendix 1 Rules'!$A$1:$N$16,14))+IF(F13="k",VLOOKUP(F13,'Appendix 1 Rules'!$A$1:$N$16,14)))))</f>
        <v/>
      </c>
      <c r="I13" s="8"/>
      <c r="J13" s="13"/>
      <c r="K13" s="8"/>
      <c r="L13" s="13"/>
      <c r="M13" s="8"/>
      <c r="N13" s="13"/>
      <c r="O13" s="8"/>
      <c r="P13" s="13"/>
      <c r="Q13" s="8"/>
      <c r="R13" s="13"/>
      <c r="S13" s="8"/>
      <c r="T13" s="13"/>
      <c r="U13" s="8"/>
      <c r="V13" s="13"/>
      <c r="W13" s="8"/>
      <c r="X13" s="13"/>
      <c r="Y13" s="8"/>
      <c r="Z13" s="13"/>
      <c r="AA13" s="8"/>
      <c r="AB13" s="13"/>
      <c r="AC13" s="8"/>
      <c r="AD13" s="13"/>
      <c r="AE13" s="8"/>
      <c r="AF13" s="13"/>
      <c r="AV13" s="64"/>
      <c r="AW13" s="64"/>
    </row>
    <row r="14" spans="1:49" ht="18" customHeight="1" x14ac:dyDescent="0.2">
      <c r="B14" s="75"/>
      <c r="C14" s="8"/>
      <c r="D14" s="15"/>
      <c r="E14" s="8"/>
      <c r="F14" s="8"/>
      <c r="G14" s="20" t="str">
        <f>IF(F14="","",SUMPRODUCT(IF(I14="",0,INDEX('Appendix 1 Rules'!$B$2:$B$16,MATCH(F14,'Appendix 1 Rules'!$A$2:$A$16))))+(IF(K14="",0,INDEX('Appendix 1 Rules'!$C$2:$C$16,MATCH(F14,'Appendix 1 Rules'!$A$2:$A$16))))+(IF(M14="",0,INDEX('Appendix 1 Rules'!$D$2:$D$16,MATCH(F14,'Appendix 1 Rules'!$A$2:$A$16))))+(IF(O14="",0,INDEX('Appendix 1 Rules'!$E$2:$E$16,MATCH(F14,'Appendix 1 Rules'!$A$2:$A$16))))+(IF(Q14="",0,INDEX('Appendix 1 Rules'!$F$2:$F$16,MATCH(F14,'Appendix 1 Rules'!$A$2:$A$16))))+(IF(S14="",0,INDEX('Appendix 1 Rules'!$G$2:$G$16,MATCH(F14,'Appendix 1 Rules'!$A$2:$A$16))))+(IF(U14="",0,INDEX('Appendix 1 Rules'!$H$2:$H$16,MATCH(F14,'Appendix 1 Rules'!$A$2:$A$16))))+(IF(W14="",0,INDEX('Appendix 1 Rules'!$I$2:$I$16,MATCH(F14,'Appendix 1 Rules'!$A$2:$A$16))))+(IF(Y14="",0,INDEX('Appendix 1 Rules'!$J$2:$J$16,MATCH(F14,'Appendix 1 Rules'!$A$2:$A$16))))+(IF(AA14="",0,INDEX('Appendix 1 Rules'!$K$2:$K$16,MATCH(F14,'Appendix 1 Rules'!$A$2:$A$16))))+(IF(AC14="",0,INDEX('Appendix 1 Rules'!$L$2:$L$16,MATCH(F14,'Appendix 1 Rules'!$A$2:$A$16))))+(IF(AE14="",0,INDEX('Appendix 1 Rules'!$M$2:$M$16,MATCH(F14,'Appendix 1 Rules'!$A$2:$A$16))))+IF(F14="b1",VLOOKUP(F14,'Appendix 1 Rules'!$A$1:$N$16,14))+IF(F14="b2",VLOOKUP(F14,'Appendix 1 Rules'!$A$1:$N$16,14))+IF(F14="d",VLOOKUP(F14,'Appendix 1 Rules'!$A$1:$N$16,14))+IF(F14="f1",VLOOKUP(F14,'Appendix 1 Rules'!$A$1:$N$16,14))+IF(F14="f2",VLOOKUP(F14,'Appendix 1 Rules'!$A$1:$N$16,14))+IF(F14="g",VLOOKUP(F14,'Appendix 1 Rules'!$A$1:$N$16,14))+IF(F14="h",VLOOKUP(F14,'Appendix 1 Rules'!$A$1:$N$16,14))+IF(F14="i1",VLOOKUP(F14,'Appendix 1 Rules'!$A$1:$N$16,14))+IF(F14="i2",VLOOKUP(F14,'Appendix 1 Rules'!$A$1:$N$16,14))+IF(F14="j",VLOOKUP(F14,'Appendix 1 Rules'!$A$1:$N$16,14))+IF(F14="k",VLOOKUP(F14,'Appendix 1 Rules'!$A$1:$N$16,14)))</f>
        <v/>
      </c>
      <c r="H14" s="80" t="str">
        <f>IF(F14="","",IF(OR(F14="b1",F14="b2",F14="d",F14="f1",F14="f2",F14="h",F14="i1",F14="i2",F14="j",F14="k"),MIN(G14,VLOOKUP(F14,'Appx 1 (Res) Rules'!$A:$D,4,0)),MIN(G14,VLOOKUP(F14,'Appx 1 (Res) Rules'!$A:$D,4,0),SUMPRODUCT(IF(I14="",0,INDEX('Appendix 1 Rules'!$B$2:$B$16,MATCH(F14,'Appendix 1 Rules'!$A$2:$A$16))))+(IF(K14="",0,INDEX('Appendix 1 Rules'!$C$2:$C$16,MATCH(F14,'Appendix 1 Rules'!$A$2:$A$16))))+(IF(M14="",0,INDEX('Appendix 1 Rules'!$D$2:$D$16,MATCH(F14,'Appendix 1 Rules'!$A$2:$A$16))))+(IF(O14="",0,INDEX('Appendix 1 Rules'!$E$2:$E$16,MATCH(F14,'Appendix 1 Rules'!$A$2:$A$16))))+(IF(Q14="",0,INDEX('Appendix 1 Rules'!$F$2:$F$16,MATCH(F14,'Appendix 1 Rules'!$A$2:$A$16))))+(IF(S14="",0,INDEX('Appendix 1 Rules'!$G$2:$G$16,MATCH(F14,'Appendix 1 Rules'!$A$2:$A$16))))+(IF(U14="",0,INDEX('Appendix 1 Rules'!$H$2:$H$16,MATCH(F14,'Appendix 1 Rules'!$A$2:$A$16))))+(IF(W14="",0,INDEX('Appendix 1 Rules'!$I$2:$I$16,MATCH(F14,'Appendix 1 Rules'!$A$2:$A$16))))+(IF(Y14="",0,INDEX('Appendix 1 Rules'!$J$2:$J$16,MATCH(F14,'Appendix 1 Rules'!$A$2:$A$16))))+(IF(AA14="",0,INDEX('Appendix 1 Rules'!$K$2:$K$16,MATCH(F14,'Appendix 1 Rules'!$A$2:$A$16))))+(IF(AC14="",0,INDEX('Appendix 1 Rules'!$L$2:$L$16,MATCH(F14,'Appendix 1 Rules'!$A$2:$A$16))))+(IF(AE14="",0,INDEX('Appendix 1 Rules'!$M$2:$M$16,MATCH(F14,'Appendix 1 Rules'!$A$2:$A$16))))+IF(F14="b1",VLOOKUP(F14,'Appendix 1 Rules'!$A$1:$N$16,14))+IF(F14="b2",VLOOKUP(F14,'Appendix 1 Rules'!$A$1:$N$16,14))+IF(F14="d",VLOOKUP(F14,'Appendix 1 Rules'!$A$1:$N$16,14))+IF(F14="f1",VLOOKUP(F14,'Appendix 1 Rules'!$A$1:$N$16,14))+IF(F14="f2",VLOOKUP(F14,'Appendix 1 Rules'!$A$1:$N$16,14))+IF(F14="g",VLOOKUP(F14,'Appendix 1 Rules'!$A$1:$N$16,14))+IF(F14="h",VLOOKUP(F14,'Appendix 1 Rules'!$A$1:$N$16,14))+IF(F14="i1",VLOOKUP(F14,'Appendix 1 Rules'!$A$1:$N$16,14))+IF(F14="i2",VLOOKUP(F14,'Appendix 1 Rules'!$A$1:$N$16,14))+IF(F14="j",VLOOKUP(F14,'Appendix 1 Rules'!$A$1:$N$16,14))+IF(F14="k",VLOOKUP(F14,'Appendix 1 Rules'!$A$1:$N$16,14)))))</f>
        <v/>
      </c>
      <c r="I14" s="8"/>
      <c r="J14" s="13"/>
      <c r="K14" s="8"/>
      <c r="L14" s="13"/>
      <c r="M14" s="8"/>
      <c r="N14" s="13"/>
      <c r="O14" s="8"/>
      <c r="P14" s="13"/>
      <c r="Q14" s="8"/>
      <c r="R14" s="13"/>
      <c r="S14" s="8"/>
      <c r="T14" s="13"/>
      <c r="U14" s="8"/>
      <c r="V14" s="13"/>
      <c r="W14" s="8"/>
      <c r="X14" s="13"/>
      <c r="Y14" s="8"/>
      <c r="Z14" s="13"/>
      <c r="AA14" s="8"/>
      <c r="AB14" s="13"/>
      <c r="AC14" s="8"/>
      <c r="AD14" s="13"/>
      <c r="AE14" s="8"/>
      <c r="AF14" s="13"/>
    </row>
    <row r="15" spans="1:49" ht="18" customHeight="1" x14ac:dyDescent="0.2">
      <c r="B15" s="75"/>
      <c r="C15" s="8"/>
      <c r="D15" s="15"/>
      <c r="E15" s="8"/>
      <c r="F15" s="8"/>
      <c r="G15" s="20" t="str">
        <f>IF(F15="","",SUMPRODUCT(IF(I15="",0,INDEX('Appendix 1 Rules'!$B$2:$B$16,MATCH(F15,'Appendix 1 Rules'!$A$2:$A$16))))+(IF(K15="",0,INDEX('Appendix 1 Rules'!$C$2:$C$16,MATCH(F15,'Appendix 1 Rules'!$A$2:$A$16))))+(IF(M15="",0,INDEX('Appendix 1 Rules'!$D$2:$D$16,MATCH(F15,'Appendix 1 Rules'!$A$2:$A$16))))+(IF(O15="",0,INDEX('Appendix 1 Rules'!$E$2:$E$16,MATCH(F15,'Appendix 1 Rules'!$A$2:$A$16))))+(IF(Q15="",0,INDEX('Appendix 1 Rules'!$F$2:$F$16,MATCH(F15,'Appendix 1 Rules'!$A$2:$A$16))))+(IF(S15="",0,INDEX('Appendix 1 Rules'!$G$2:$G$16,MATCH(F15,'Appendix 1 Rules'!$A$2:$A$16))))+(IF(U15="",0,INDEX('Appendix 1 Rules'!$H$2:$H$16,MATCH(F15,'Appendix 1 Rules'!$A$2:$A$16))))+(IF(W15="",0,INDEX('Appendix 1 Rules'!$I$2:$I$16,MATCH(F15,'Appendix 1 Rules'!$A$2:$A$16))))+(IF(Y15="",0,INDEX('Appendix 1 Rules'!$J$2:$J$16,MATCH(F15,'Appendix 1 Rules'!$A$2:$A$16))))+(IF(AA15="",0,INDEX('Appendix 1 Rules'!$K$2:$K$16,MATCH(F15,'Appendix 1 Rules'!$A$2:$A$16))))+(IF(AC15="",0,INDEX('Appendix 1 Rules'!$L$2:$L$16,MATCH(F15,'Appendix 1 Rules'!$A$2:$A$16))))+(IF(AE15="",0,INDEX('Appendix 1 Rules'!$M$2:$M$16,MATCH(F15,'Appendix 1 Rules'!$A$2:$A$16))))+IF(F15="b1",VLOOKUP(F15,'Appendix 1 Rules'!$A$1:$N$16,14))+IF(F15="b2",VLOOKUP(F15,'Appendix 1 Rules'!$A$1:$N$16,14))+IF(F15="d",VLOOKUP(F15,'Appendix 1 Rules'!$A$1:$N$16,14))+IF(F15="f1",VLOOKUP(F15,'Appendix 1 Rules'!$A$1:$N$16,14))+IF(F15="f2",VLOOKUP(F15,'Appendix 1 Rules'!$A$1:$N$16,14))+IF(F15="g",VLOOKUP(F15,'Appendix 1 Rules'!$A$1:$N$16,14))+IF(F15="h",VLOOKUP(F15,'Appendix 1 Rules'!$A$1:$N$16,14))+IF(F15="i1",VLOOKUP(F15,'Appendix 1 Rules'!$A$1:$N$16,14))+IF(F15="i2",VLOOKUP(F15,'Appendix 1 Rules'!$A$1:$N$16,14))+IF(F15="j",VLOOKUP(F15,'Appendix 1 Rules'!$A$1:$N$16,14))+IF(F15="k",VLOOKUP(F15,'Appendix 1 Rules'!$A$1:$N$16,14)))</f>
        <v/>
      </c>
      <c r="H15" s="80" t="str">
        <f>IF(F15="","",IF(OR(F15="b1",F15="b2",F15="d",F15="f1",F15="f2",F15="h",F15="i1",F15="i2",F15="j",F15="k"),MIN(G15,VLOOKUP(F15,'Appx 1 (Res) Rules'!$A:$D,4,0)),MIN(G15,VLOOKUP(F15,'Appx 1 (Res) Rules'!$A:$D,4,0),SUMPRODUCT(IF(I15="",0,INDEX('Appendix 1 Rules'!$B$2:$B$16,MATCH(F15,'Appendix 1 Rules'!$A$2:$A$16))))+(IF(K15="",0,INDEX('Appendix 1 Rules'!$C$2:$C$16,MATCH(F15,'Appendix 1 Rules'!$A$2:$A$16))))+(IF(M15="",0,INDEX('Appendix 1 Rules'!$D$2:$D$16,MATCH(F15,'Appendix 1 Rules'!$A$2:$A$16))))+(IF(O15="",0,INDEX('Appendix 1 Rules'!$E$2:$E$16,MATCH(F15,'Appendix 1 Rules'!$A$2:$A$16))))+(IF(Q15="",0,INDEX('Appendix 1 Rules'!$F$2:$F$16,MATCH(F15,'Appendix 1 Rules'!$A$2:$A$16))))+(IF(S15="",0,INDEX('Appendix 1 Rules'!$G$2:$G$16,MATCH(F15,'Appendix 1 Rules'!$A$2:$A$16))))+(IF(U15="",0,INDEX('Appendix 1 Rules'!$H$2:$H$16,MATCH(F15,'Appendix 1 Rules'!$A$2:$A$16))))+(IF(W15="",0,INDEX('Appendix 1 Rules'!$I$2:$I$16,MATCH(F15,'Appendix 1 Rules'!$A$2:$A$16))))+(IF(Y15="",0,INDEX('Appendix 1 Rules'!$J$2:$J$16,MATCH(F15,'Appendix 1 Rules'!$A$2:$A$16))))+(IF(AA15="",0,INDEX('Appendix 1 Rules'!$K$2:$K$16,MATCH(F15,'Appendix 1 Rules'!$A$2:$A$16))))+(IF(AC15="",0,INDEX('Appendix 1 Rules'!$L$2:$L$16,MATCH(F15,'Appendix 1 Rules'!$A$2:$A$16))))+(IF(AE15="",0,INDEX('Appendix 1 Rules'!$M$2:$M$16,MATCH(F15,'Appendix 1 Rules'!$A$2:$A$16))))+IF(F15="b1",VLOOKUP(F15,'Appendix 1 Rules'!$A$1:$N$16,14))+IF(F15="b2",VLOOKUP(F15,'Appendix 1 Rules'!$A$1:$N$16,14))+IF(F15="d",VLOOKUP(F15,'Appendix 1 Rules'!$A$1:$N$16,14))+IF(F15="f1",VLOOKUP(F15,'Appendix 1 Rules'!$A$1:$N$16,14))+IF(F15="f2",VLOOKUP(F15,'Appendix 1 Rules'!$A$1:$N$16,14))+IF(F15="g",VLOOKUP(F15,'Appendix 1 Rules'!$A$1:$N$16,14))+IF(F15="h",VLOOKUP(F15,'Appendix 1 Rules'!$A$1:$N$16,14))+IF(F15="i1",VLOOKUP(F15,'Appendix 1 Rules'!$A$1:$N$16,14))+IF(F15="i2",VLOOKUP(F15,'Appendix 1 Rules'!$A$1:$N$16,14))+IF(F15="j",VLOOKUP(F15,'Appendix 1 Rules'!$A$1:$N$16,14))+IF(F15="k",VLOOKUP(F15,'Appendix 1 Rules'!$A$1:$N$16,14)))))</f>
        <v/>
      </c>
      <c r="I15" s="8"/>
      <c r="J15" s="13"/>
      <c r="K15" s="8"/>
      <c r="L15" s="13"/>
      <c r="M15" s="8"/>
      <c r="N15" s="13"/>
      <c r="O15" s="8"/>
      <c r="P15" s="13"/>
      <c r="Q15" s="8"/>
      <c r="R15" s="13"/>
      <c r="S15" s="8"/>
      <c r="T15" s="13"/>
      <c r="U15" s="8"/>
      <c r="V15" s="13"/>
      <c r="W15" s="8"/>
      <c r="X15" s="13"/>
      <c r="Y15" s="8"/>
      <c r="Z15" s="13"/>
      <c r="AA15" s="8"/>
      <c r="AB15" s="13"/>
      <c r="AC15" s="8"/>
      <c r="AD15" s="13"/>
      <c r="AE15" s="8"/>
      <c r="AF15" s="13"/>
    </row>
    <row r="16" spans="1:49" ht="18" customHeight="1" x14ac:dyDescent="0.2">
      <c r="B16" s="75"/>
      <c r="C16" s="8"/>
      <c r="D16" s="15"/>
      <c r="E16" s="8"/>
      <c r="F16" s="8"/>
      <c r="G16" s="20" t="str">
        <f>IF(F16="","",SUMPRODUCT(IF(I16="",0,INDEX('Appendix 1 Rules'!$B$2:$B$16,MATCH(F16,'Appendix 1 Rules'!$A$2:$A$16))))+(IF(K16="",0,INDEX('Appendix 1 Rules'!$C$2:$C$16,MATCH(F16,'Appendix 1 Rules'!$A$2:$A$16))))+(IF(M16="",0,INDEX('Appendix 1 Rules'!$D$2:$D$16,MATCH(F16,'Appendix 1 Rules'!$A$2:$A$16))))+(IF(O16="",0,INDEX('Appendix 1 Rules'!$E$2:$E$16,MATCH(F16,'Appendix 1 Rules'!$A$2:$A$16))))+(IF(Q16="",0,INDEX('Appendix 1 Rules'!$F$2:$F$16,MATCH(F16,'Appendix 1 Rules'!$A$2:$A$16))))+(IF(S16="",0,INDEX('Appendix 1 Rules'!$G$2:$G$16,MATCH(F16,'Appendix 1 Rules'!$A$2:$A$16))))+(IF(U16="",0,INDEX('Appendix 1 Rules'!$H$2:$H$16,MATCH(F16,'Appendix 1 Rules'!$A$2:$A$16))))+(IF(W16="",0,INDEX('Appendix 1 Rules'!$I$2:$I$16,MATCH(F16,'Appendix 1 Rules'!$A$2:$A$16))))+(IF(Y16="",0,INDEX('Appendix 1 Rules'!$J$2:$J$16,MATCH(F16,'Appendix 1 Rules'!$A$2:$A$16))))+(IF(AA16="",0,INDEX('Appendix 1 Rules'!$K$2:$K$16,MATCH(F16,'Appendix 1 Rules'!$A$2:$A$16))))+(IF(AC16="",0,INDEX('Appendix 1 Rules'!$L$2:$L$16,MATCH(F16,'Appendix 1 Rules'!$A$2:$A$16))))+(IF(AE16="",0,INDEX('Appendix 1 Rules'!$M$2:$M$16,MATCH(F16,'Appendix 1 Rules'!$A$2:$A$16))))+IF(F16="b1",VLOOKUP(F16,'Appendix 1 Rules'!$A$1:$N$16,14))+IF(F16="b2",VLOOKUP(F16,'Appendix 1 Rules'!$A$1:$N$16,14))+IF(F16="d",VLOOKUP(F16,'Appendix 1 Rules'!$A$1:$N$16,14))+IF(F16="f1",VLOOKUP(F16,'Appendix 1 Rules'!$A$1:$N$16,14))+IF(F16="f2",VLOOKUP(F16,'Appendix 1 Rules'!$A$1:$N$16,14))+IF(F16="g",VLOOKUP(F16,'Appendix 1 Rules'!$A$1:$N$16,14))+IF(F16="h",VLOOKUP(F16,'Appendix 1 Rules'!$A$1:$N$16,14))+IF(F16="i1",VLOOKUP(F16,'Appendix 1 Rules'!$A$1:$N$16,14))+IF(F16="i2",VLOOKUP(F16,'Appendix 1 Rules'!$A$1:$N$16,14))+IF(F16="j",VLOOKUP(F16,'Appendix 1 Rules'!$A$1:$N$16,14))+IF(F16="k",VLOOKUP(F16,'Appendix 1 Rules'!$A$1:$N$16,14)))</f>
        <v/>
      </c>
      <c r="H16" s="80" t="str">
        <f>IF(F16="","",IF(OR(F16="b1",F16="b2",F16="d",F16="f1",F16="f2",F16="h",F16="i1",F16="i2",F16="j",F16="k"),MIN(G16,VLOOKUP(F16,'Appx 1 (Res) Rules'!$A:$D,4,0)),MIN(G16,VLOOKUP(F16,'Appx 1 (Res) Rules'!$A:$D,4,0),SUMPRODUCT(IF(I16="",0,INDEX('Appendix 1 Rules'!$B$2:$B$16,MATCH(F16,'Appendix 1 Rules'!$A$2:$A$16))))+(IF(K16="",0,INDEX('Appendix 1 Rules'!$C$2:$C$16,MATCH(F16,'Appendix 1 Rules'!$A$2:$A$16))))+(IF(M16="",0,INDEX('Appendix 1 Rules'!$D$2:$D$16,MATCH(F16,'Appendix 1 Rules'!$A$2:$A$16))))+(IF(O16="",0,INDEX('Appendix 1 Rules'!$E$2:$E$16,MATCH(F16,'Appendix 1 Rules'!$A$2:$A$16))))+(IF(Q16="",0,INDEX('Appendix 1 Rules'!$F$2:$F$16,MATCH(F16,'Appendix 1 Rules'!$A$2:$A$16))))+(IF(S16="",0,INDEX('Appendix 1 Rules'!$G$2:$G$16,MATCH(F16,'Appendix 1 Rules'!$A$2:$A$16))))+(IF(U16="",0,INDEX('Appendix 1 Rules'!$H$2:$H$16,MATCH(F16,'Appendix 1 Rules'!$A$2:$A$16))))+(IF(W16="",0,INDEX('Appendix 1 Rules'!$I$2:$I$16,MATCH(F16,'Appendix 1 Rules'!$A$2:$A$16))))+(IF(Y16="",0,INDEX('Appendix 1 Rules'!$J$2:$J$16,MATCH(F16,'Appendix 1 Rules'!$A$2:$A$16))))+(IF(AA16="",0,INDEX('Appendix 1 Rules'!$K$2:$K$16,MATCH(F16,'Appendix 1 Rules'!$A$2:$A$16))))+(IF(AC16="",0,INDEX('Appendix 1 Rules'!$L$2:$L$16,MATCH(F16,'Appendix 1 Rules'!$A$2:$A$16))))+(IF(AE16="",0,INDEX('Appendix 1 Rules'!$M$2:$M$16,MATCH(F16,'Appendix 1 Rules'!$A$2:$A$16))))+IF(F16="b1",VLOOKUP(F16,'Appendix 1 Rules'!$A$1:$N$16,14))+IF(F16="b2",VLOOKUP(F16,'Appendix 1 Rules'!$A$1:$N$16,14))+IF(F16="d",VLOOKUP(F16,'Appendix 1 Rules'!$A$1:$N$16,14))+IF(F16="f1",VLOOKUP(F16,'Appendix 1 Rules'!$A$1:$N$16,14))+IF(F16="f2",VLOOKUP(F16,'Appendix 1 Rules'!$A$1:$N$16,14))+IF(F16="g",VLOOKUP(F16,'Appendix 1 Rules'!$A$1:$N$16,14))+IF(F16="h",VLOOKUP(F16,'Appendix 1 Rules'!$A$1:$N$16,14))+IF(F16="i1",VLOOKUP(F16,'Appendix 1 Rules'!$A$1:$N$16,14))+IF(F16="i2",VLOOKUP(F16,'Appendix 1 Rules'!$A$1:$N$16,14))+IF(F16="j",VLOOKUP(F16,'Appendix 1 Rules'!$A$1:$N$16,14))+IF(F16="k",VLOOKUP(F16,'Appendix 1 Rules'!$A$1:$N$16,14)))))</f>
        <v/>
      </c>
      <c r="I16" s="8"/>
      <c r="J16" s="13"/>
      <c r="K16" s="8"/>
      <c r="L16" s="13"/>
      <c r="M16" s="8"/>
      <c r="N16" s="13"/>
      <c r="O16" s="8"/>
      <c r="P16" s="13"/>
      <c r="Q16" s="8"/>
      <c r="R16" s="13"/>
      <c r="S16" s="8"/>
      <c r="T16" s="13"/>
      <c r="U16" s="8"/>
      <c r="V16" s="13"/>
      <c r="W16" s="8"/>
      <c r="X16" s="13"/>
      <c r="Y16" s="8"/>
      <c r="Z16" s="13"/>
      <c r="AA16" s="8"/>
      <c r="AB16" s="13"/>
      <c r="AC16" s="8"/>
      <c r="AD16" s="13"/>
      <c r="AE16" s="8"/>
      <c r="AF16" s="13"/>
    </row>
    <row r="17" spans="1:32" ht="18" customHeight="1" x14ac:dyDescent="0.2">
      <c r="B17" s="75"/>
      <c r="C17" s="8"/>
      <c r="D17" s="15"/>
      <c r="E17" s="8"/>
      <c r="F17" s="8"/>
      <c r="G17" s="20" t="str">
        <f>IF(F17="","",SUMPRODUCT(IF(I17="",0,INDEX('Appendix 1 Rules'!$B$2:$B$16,MATCH(F17,'Appendix 1 Rules'!$A$2:$A$16))))+(IF(K17="",0,INDEX('Appendix 1 Rules'!$C$2:$C$16,MATCH(F17,'Appendix 1 Rules'!$A$2:$A$16))))+(IF(M17="",0,INDEX('Appendix 1 Rules'!$D$2:$D$16,MATCH(F17,'Appendix 1 Rules'!$A$2:$A$16))))+(IF(O17="",0,INDEX('Appendix 1 Rules'!$E$2:$E$16,MATCH(F17,'Appendix 1 Rules'!$A$2:$A$16))))+(IF(Q17="",0,INDEX('Appendix 1 Rules'!$F$2:$F$16,MATCH(F17,'Appendix 1 Rules'!$A$2:$A$16))))+(IF(S17="",0,INDEX('Appendix 1 Rules'!$G$2:$G$16,MATCH(F17,'Appendix 1 Rules'!$A$2:$A$16))))+(IF(U17="",0,INDEX('Appendix 1 Rules'!$H$2:$H$16,MATCH(F17,'Appendix 1 Rules'!$A$2:$A$16))))+(IF(W17="",0,INDEX('Appendix 1 Rules'!$I$2:$I$16,MATCH(F17,'Appendix 1 Rules'!$A$2:$A$16))))+(IF(Y17="",0,INDEX('Appendix 1 Rules'!$J$2:$J$16,MATCH(F17,'Appendix 1 Rules'!$A$2:$A$16))))+(IF(AA17="",0,INDEX('Appendix 1 Rules'!$K$2:$K$16,MATCH(F17,'Appendix 1 Rules'!$A$2:$A$16))))+(IF(AC17="",0,INDEX('Appendix 1 Rules'!$L$2:$L$16,MATCH(F17,'Appendix 1 Rules'!$A$2:$A$16))))+(IF(AE17="",0,INDEX('Appendix 1 Rules'!$M$2:$M$16,MATCH(F17,'Appendix 1 Rules'!$A$2:$A$16))))+IF(F17="b1",VLOOKUP(F17,'Appendix 1 Rules'!$A$1:$N$16,14))+IF(F17="b2",VLOOKUP(F17,'Appendix 1 Rules'!$A$1:$N$16,14))+IF(F17="d",VLOOKUP(F17,'Appendix 1 Rules'!$A$1:$N$16,14))+IF(F17="f1",VLOOKUP(F17,'Appendix 1 Rules'!$A$1:$N$16,14))+IF(F17="f2",VLOOKUP(F17,'Appendix 1 Rules'!$A$1:$N$16,14))+IF(F17="g",VLOOKUP(F17,'Appendix 1 Rules'!$A$1:$N$16,14))+IF(F17="h",VLOOKUP(F17,'Appendix 1 Rules'!$A$1:$N$16,14))+IF(F17="i1",VLOOKUP(F17,'Appendix 1 Rules'!$A$1:$N$16,14))+IF(F17="i2",VLOOKUP(F17,'Appendix 1 Rules'!$A$1:$N$16,14))+IF(F17="j",VLOOKUP(F17,'Appendix 1 Rules'!$A$1:$N$16,14))+IF(F17="k",VLOOKUP(F17,'Appendix 1 Rules'!$A$1:$N$16,14)))</f>
        <v/>
      </c>
      <c r="H17" s="80" t="str">
        <f>IF(F17="","",IF(OR(F17="b1",F17="b2",F17="d",F17="f1",F17="f2",F17="h",F17="i1",F17="i2",F17="j",F17="k"),MIN(G17,VLOOKUP(F17,'Appx 1 (Res) Rules'!$A:$D,4,0)),MIN(G17,VLOOKUP(F17,'Appx 1 (Res) Rules'!$A:$D,4,0),SUMPRODUCT(IF(I17="",0,INDEX('Appendix 1 Rules'!$B$2:$B$16,MATCH(F17,'Appendix 1 Rules'!$A$2:$A$16))))+(IF(K17="",0,INDEX('Appendix 1 Rules'!$C$2:$C$16,MATCH(F17,'Appendix 1 Rules'!$A$2:$A$16))))+(IF(M17="",0,INDEX('Appendix 1 Rules'!$D$2:$D$16,MATCH(F17,'Appendix 1 Rules'!$A$2:$A$16))))+(IF(O17="",0,INDEX('Appendix 1 Rules'!$E$2:$E$16,MATCH(F17,'Appendix 1 Rules'!$A$2:$A$16))))+(IF(Q17="",0,INDEX('Appendix 1 Rules'!$F$2:$F$16,MATCH(F17,'Appendix 1 Rules'!$A$2:$A$16))))+(IF(S17="",0,INDEX('Appendix 1 Rules'!$G$2:$G$16,MATCH(F17,'Appendix 1 Rules'!$A$2:$A$16))))+(IF(U17="",0,INDEX('Appendix 1 Rules'!$H$2:$H$16,MATCH(F17,'Appendix 1 Rules'!$A$2:$A$16))))+(IF(W17="",0,INDEX('Appendix 1 Rules'!$I$2:$I$16,MATCH(F17,'Appendix 1 Rules'!$A$2:$A$16))))+(IF(Y17="",0,INDEX('Appendix 1 Rules'!$J$2:$J$16,MATCH(F17,'Appendix 1 Rules'!$A$2:$A$16))))+(IF(AA17="",0,INDEX('Appendix 1 Rules'!$K$2:$K$16,MATCH(F17,'Appendix 1 Rules'!$A$2:$A$16))))+(IF(AC17="",0,INDEX('Appendix 1 Rules'!$L$2:$L$16,MATCH(F17,'Appendix 1 Rules'!$A$2:$A$16))))+(IF(AE17="",0,INDEX('Appendix 1 Rules'!$M$2:$M$16,MATCH(F17,'Appendix 1 Rules'!$A$2:$A$16))))+IF(F17="b1",VLOOKUP(F17,'Appendix 1 Rules'!$A$1:$N$16,14))+IF(F17="b2",VLOOKUP(F17,'Appendix 1 Rules'!$A$1:$N$16,14))+IF(F17="d",VLOOKUP(F17,'Appendix 1 Rules'!$A$1:$N$16,14))+IF(F17="f1",VLOOKUP(F17,'Appendix 1 Rules'!$A$1:$N$16,14))+IF(F17="f2",VLOOKUP(F17,'Appendix 1 Rules'!$A$1:$N$16,14))+IF(F17="g",VLOOKUP(F17,'Appendix 1 Rules'!$A$1:$N$16,14))+IF(F17="h",VLOOKUP(F17,'Appendix 1 Rules'!$A$1:$N$16,14))+IF(F17="i1",VLOOKUP(F17,'Appendix 1 Rules'!$A$1:$N$16,14))+IF(F17="i2",VLOOKUP(F17,'Appendix 1 Rules'!$A$1:$N$16,14))+IF(F17="j",VLOOKUP(F17,'Appendix 1 Rules'!$A$1:$N$16,14))+IF(F17="k",VLOOKUP(F17,'Appendix 1 Rules'!$A$1:$N$16,14)))))</f>
        <v/>
      </c>
      <c r="I17" s="8"/>
      <c r="J17" s="13"/>
      <c r="K17" s="8"/>
      <c r="L17" s="13"/>
      <c r="M17" s="8"/>
      <c r="N17" s="13"/>
      <c r="O17" s="8"/>
      <c r="P17" s="13"/>
      <c r="Q17" s="8"/>
      <c r="R17" s="13"/>
      <c r="S17" s="8"/>
      <c r="T17" s="13"/>
      <c r="U17" s="8"/>
      <c r="V17" s="13"/>
      <c r="W17" s="8"/>
      <c r="X17" s="13"/>
      <c r="Y17" s="8"/>
      <c r="Z17" s="13"/>
      <c r="AA17" s="8"/>
      <c r="AB17" s="13"/>
      <c r="AC17" s="8"/>
      <c r="AD17" s="13"/>
      <c r="AE17" s="8"/>
      <c r="AF17" s="13"/>
    </row>
    <row r="18" spans="1:32" ht="18" customHeight="1" x14ac:dyDescent="0.2">
      <c r="B18" s="75"/>
      <c r="C18" s="8"/>
      <c r="D18" s="15"/>
      <c r="E18" s="8"/>
      <c r="F18" s="8"/>
      <c r="G18" s="20" t="str">
        <f>IF(F18="","",SUMPRODUCT(IF(I18="",0,INDEX('Appendix 1 Rules'!$B$2:$B$16,MATCH(F18,'Appendix 1 Rules'!$A$2:$A$16))))+(IF(K18="",0,INDEX('Appendix 1 Rules'!$C$2:$C$16,MATCH(F18,'Appendix 1 Rules'!$A$2:$A$16))))+(IF(M18="",0,INDEX('Appendix 1 Rules'!$D$2:$D$16,MATCH(F18,'Appendix 1 Rules'!$A$2:$A$16))))+(IF(O18="",0,INDEX('Appendix 1 Rules'!$E$2:$E$16,MATCH(F18,'Appendix 1 Rules'!$A$2:$A$16))))+(IF(Q18="",0,INDEX('Appendix 1 Rules'!$F$2:$F$16,MATCH(F18,'Appendix 1 Rules'!$A$2:$A$16))))+(IF(S18="",0,INDEX('Appendix 1 Rules'!$G$2:$G$16,MATCH(F18,'Appendix 1 Rules'!$A$2:$A$16))))+(IF(U18="",0,INDEX('Appendix 1 Rules'!$H$2:$H$16,MATCH(F18,'Appendix 1 Rules'!$A$2:$A$16))))+(IF(W18="",0,INDEX('Appendix 1 Rules'!$I$2:$I$16,MATCH(F18,'Appendix 1 Rules'!$A$2:$A$16))))+(IF(Y18="",0,INDEX('Appendix 1 Rules'!$J$2:$J$16,MATCH(F18,'Appendix 1 Rules'!$A$2:$A$16))))+(IF(AA18="",0,INDEX('Appendix 1 Rules'!$K$2:$K$16,MATCH(F18,'Appendix 1 Rules'!$A$2:$A$16))))+(IF(AC18="",0,INDEX('Appendix 1 Rules'!$L$2:$L$16,MATCH(F18,'Appendix 1 Rules'!$A$2:$A$16))))+(IF(AE18="",0,INDEX('Appendix 1 Rules'!$M$2:$M$16,MATCH(F18,'Appendix 1 Rules'!$A$2:$A$16))))+IF(F18="b1",VLOOKUP(F18,'Appendix 1 Rules'!$A$1:$N$16,14))+IF(F18="b2",VLOOKUP(F18,'Appendix 1 Rules'!$A$1:$N$16,14))+IF(F18="d",VLOOKUP(F18,'Appendix 1 Rules'!$A$1:$N$16,14))+IF(F18="f1",VLOOKUP(F18,'Appendix 1 Rules'!$A$1:$N$16,14))+IF(F18="f2",VLOOKUP(F18,'Appendix 1 Rules'!$A$1:$N$16,14))+IF(F18="g",VLOOKUP(F18,'Appendix 1 Rules'!$A$1:$N$16,14))+IF(F18="h",VLOOKUP(F18,'Appendix 1 Rules'!$A$1:$N$16,14))+IF(F18="i1",VLOOKUP(F18,'Appendix 1 Rules'!$A$1:$N$16,14))+IF(F18="i2",VLOOKUP(F18,'Appendix 1 Rules'!$A$1:$N$16,14))+IF(F18="j",VLOOKUP(F18,'Appendix 1 Rules'!$A$1:$N$16,14))+IF(F18="k",VLOOKUP(F18,'Appendix 1 Rules'!$A$1:$N$16,14)))</f>
        <v/>
      </c>
      <c r="H18" s="80" t="str">
        <f>IF(F18="","",IF(OR(F18="b1",F18="b2",F18="d",F18="f1",F18="f2",F18="h",F18="i1",F18="i2",F18="j",F18="k"),MIN(G18,VLOOKUP(F18,'Appx 1 (Res) Rules'!$A:$D,4,0)),MIN(G18,VLOOKUP(F18,'Appx 1 (Res) Rules'!$A:$D,4,0),SUMPRODUCT(IF(I18="",0,INDEX('Appendix 1 Rules'!$B$2:$B$16,MATCH(F18,'Appendix 1 Rules'!$A$2:$A$16))))+(IF(K18="",0,INDEX('Appendix 1 Rules'!$C$2:$C$16,MATCH(F18,'Appendix 1 Rules'!$A$2:$A$16))))+(IF(M18="",0,INDEX('Appendix 1 Rules'!$D$2:$D$16,MATCH(F18,'Appendix 1 Rules'!$A$2:$A$16))))+(IF(O18="",0,INDEX('Appendix 1 Rules'!$E$2:$E$16,MATCH(F18,'Appendix 1 Rules'!$A$2:$A$16))))+(IF(Q18="",0,INDEX('Appendix 1 Rules'!$F$2:$F$16,MATCH(F18,'Appendix 1 Rules'!$A$2:$A$16))))+(IF(S18="",0,INDEX('Appendix 1 Rules'!$G$2:$G$16,MATCH(F18,'Appendix 1 Rules'!$A$2:$A$16))))+(IF(U18="",0,INDEX('Appendix 1 Rules'!$H$2:$H$16,MATCH(F18,'Appendix 1 Rules'!$A$2:$A$16))))+(IF(W18="",0,INDEX('Appendix 1 Rules'!$I$2:$I$16,MATCH(F18,'Appendix 1 Rules'!$A$2:$A$16))))+(IF(Y18="",0,INDEX('Appendix 1 Rules'!$J$2:$J$16,MATCH(F18,'Appendix 1 Rules'!$A$2:$A$16))))+(IF(AA18="",0,INDEX('Appendix 1 Rules'!$K$2:$K$16,MATCH(F18,'Appendix 1 Rules'!$A$2:$A$16))))+(IF(AC18="",0,INDEX('Appendix 1 Rules'!$L$2:$L$16,MATCH(F18,'Appendix 1 Rules'!$A$2:$A$16))))+(IF(AE18="",0,INDEX('Appendix 1 Rules'!$M$2:$M$16,MATCH(F18,'Appendix 1 Rules'!$A$2:$A$16))))+IF(F18="b1",VLOOKUP(F18,'Appendix 1 Rules'!$A$1:$N$16,14))+IF(F18="b2",VLOOKUP(F18,'Appendix 1 Rules'!$A$1:$N$16,14))+IF(F18="d",VLOOKUP(F18,'Appendix 1 Rules'!$A$1:$N$16,14))+IF(F18="f1",VLOOKUP(F18,'Appendix 1 Rules'!$A$1:$N$16,14))+IF(F18="f2",VLOOKUP(F18,'Appendix 1 Rules'!$A$1:$N$16,14))+IF(F18="g",VLOOKUP(F18,'Appendix 1 Rules'!$A$1:$N$16,14))+IF(F18="h",VLOOKUP(F18,'Appendix 1 Rules'!$A$1:$N$16,14))+IF(F18="i1",VLOOKUP(F18,'Appendix 1 Rules'!$A$1:$N$16,14))+IF(F18="i2",VLOOKUP(F18,'Appendix 1 Rules'!$A$1:$N$16,14))+IF(F18="j",VLOOKUP(F18,'Appendix 1 Rules'!$A$1:$N$16,14))+IF(F18="k",VLOOKUP(F18,'Appendix 1 Rules'!$A$1:$N$16,14)))))</f>
        <v/>
      </c>
      <c r="I18" s="8"/>
      <c r="J18" s="13"/>
      <c r="K18" s="8"/>
      <c r="L18" s="13"/>
      <c r="M18" s="8"/>
      <c r="N18" s="13"/>
      <c r="O18" s="8"/>
      <c r="P18" s="13"/>
      <c r="Q18" s="8"/>
      <c r="R18" s="13"/>
      <c r="S18" s="8"/>
      <c r="T18" s="13"/>
      <c r="U18" s="8"/>
      <c r="V18" s="13"/>
      <c r="W18" s="8"/>
      <c r="X18" s="13"/>
      <c r="Y18" s="8"/>
      <c r="Z18" s="13"/>
      <c r="AA18" s="8"/>
      <c r="AB18" s="13"/>
      <c r="AC18" s="8"/>
      <c r="AD18" s="13"/>
      <c r="AE18" s="8"/>
      <c r="AF18" s="13"/>
    </row>
    <row r="19" spans="1:32" ht="18" customHeight="1" x14ac:dyDescent="0.2">
      <c r="B19" s="75"/>
      <c r="C19" s="8"/>
      <c r="D19" s="15"/>
      <c r="E19" s="8"/>
      <c r="F19" s="8"/>
      <c r="G19" s="20" t="str">
        <f>IF(F19="","",SUMPRODUCT(IF(I19="",0,INDEX('Appendix 1 Rules'!$B$2:$B$16,MATCH(F19,'Appendix 1 Rules'!$A$2:$A$16))))+(IF(K19="",0,INDEX('Appendix 1 Rules'!$C$2:$C$16,MATCH(F19,'Appendix 1 Rules'!$A$2:$A$16))))+(IF(M19="",0,INDEX('Appendix 1 Rules'!$D$2:$D$16,MATCH(F19,'Appendix 1 Rules'!$A$2:$A$16))))+(IF(O19="",0,INDEX('Appendix 1 Rules'!$E$2:$E$16,MATCH(F19,'Appendix 1 Rules'!$A$2:$A$16))))+(IF(Q19="",0,INDEX('Appendix 1 Rules'!$F$2:$F$16,MATCH(F19,'Appendix 1 Rules'!$A$2:$A$16))))+(IF(S19="",0,INDEX('Appendix 1 Rules'!$G$2:$G$16,MATCH(F19,'Appendix 1 Rules'!$A$2:$A$16))))+(IF(U19="",0,INDEX('Appendix 1 Rules'!$H$2:$H$16,MATCH(F19,'Appendix 1 Rules'!$A$2:$A$16))))+(IF(W19="",0,INDEX('Appendix 1 Rules'!$I$2:$I$16,MATCH(F19,'Appendix 1 Rules'!$A$2:$A$16))))+(IF(Y19="",0,INDEX('Appendix 1 Rules'!$J$2:$J$16,MATCH(F19,'Appendix 1 Rules'!$A$2:$A$16))))+(IF(AA19="",0,INDEX('Appendix 1 Rules'!$K$2:$K$16,MATCH(F19,'Appendix 1 Rules'!$A$2:$A$16))))+(IF(AC19="",0,INDEX('Appendix 1 Rules'!$L$2:$L$16,MATCH(F19,'Appendix 1 Rules'!$A$2:$A$16))))+(IF(AE19="",0,INDEX('Appendix 1 Rules'!$M$2:$M$16,MATCH(F19,'Appendix 1 Rules'!$A$2:$A$16))))+IF(F19="b1",VLOOKUP(F19,'Appendix 1 Rules'!$A$1:$N$16,14))+IF(F19="b2",VLOOKUP(F19,'Appendix 1 Rules'!$A$1:$N$16,14))+IF(F19="d",VLOOKUP(F19,'Appendix 1 Rules'!$A$1:$N$16,14))+IF(F19="f1",VLOOKUP(F19,'Appendix 1 Rules'!$A$1:$N$16,14))+IF(F19="f2",VLOOKUP(F19,'Appendix 1 Rules'!$A$1:$N$16,14))+IF(F19="g",VLOOKUP(F19,'Appendix 1 Rules'!$A$1:$N$16,14))+IF(F19="h",VLOOKUP(F19,'Appendix 1 Rules'!$A$1:$N$16,14))+IF(F19="i1",VLOOKUP(F19,'Appendix 1 Rules'!$A$1:$N$16,14))+IF(F19="i2",VLOOKUP(F19,'Appendix 1 Rules'!$A$1:$N$16,14))+IF(F19="j",VLOOKUP(F19,'Appendix 1 Rules'!$A$1:$N$16,14))+IF(F19="k",VLOOKUP(F19,'Appendix 1 Rules'!$A$1:$N$16,14)))</f>
        <v/>
      </c>
      <c r="H19" s="80" t="str">
        <f>IF(F19="","",IF(OR(F19="b1",F19="b2",F19="d",F19="f1",F19="f2",F19="h",F19="i1",F19="i2",F19="j",F19="k"),MIN(G19,VLOOKUP(F19,'Appx 1 (Res) Rules'!$A:$D,4,0)),MIN(G19,VLOOKUP(F19,'Appx 1 (Res) Rules'!$A:$D,4,0),SUMPRODUCT(IF(I19="",0,INDEX('Appendix 1 Rules'!$B$2:$B$16,MATCH(F19,'Appendix 1 Rules'!$A$2:$A$16))))+(IF(K19="",0,INDEX('Appendix 1 Rules'!$C$2:$C$16,MATCH(F19,'Appendix 1 Rules'!$A$2:$A$16))))+(IF(M19="",0,INDEX('Appendix 1 Rules'!$D$2:$D$16,MATCH(F19,'Appendix 1 Rules'!$A$2:$A$16))))+(IF(O19="",0,INDEX('Appendix 1 Rules'!$E$2:$E$16,MATCH(F19,'Appendix 1 Rules'!$A$2:$A$16))))+(IF(Q19="",0,INDEX('Appendix 1 Rules'!$F$2:$F$16,MATCH(F19,'Appendix 1 Rules'!$A$2:$A$16))))+(IF(S19="",0,INDEX('Appendix 1 Rules'!$G$2:$G$16,MATCH(F19,'Appendix 1 Rules'!$A$2:$A$16))))+(IF(U19="",0,INDEX('Appendix 1 Rules'!$H$2:$H$16,MATCH(F19,'Appendix 1 Rules'!$A$2:$A$16))))+(IF(W19="",0,INDEX('Appendix 1 Rules'!$I$2:$I$16,MATCH(F19,'Appendix 1 Rules'!$A$2:$A$16))))+(IF(Y19="",0,INDEX('Appendix 1 Rules'!$J$2:$J$16,MATCH(F19,'Appendix 1 Rules'!$A$2:$A$16))))+(IF(AA19="",0,INDEX('Appendix 1 Rules'!$K$2:$K$16,MATCH(F19,'Appendix 1 Rules'!$A$2:$A$16))))+(IF(AC19="",0,INDEX('Appendix 1 Rules'!$L$2:$L$16,MATCH(F19,'Appendix 1 Rules'!$A$2:$A$16))))+(IF(AE19="",0,INDEX('Appendix 1 Rules'!$M$2:$M$16,MATCH(F19,'Appendix 1 Rules'!$A$2:$A$16))))+IF(F19="b1",VLOOKUP(F19,'Appendix 1 Rules'!$A$1:$N$16,14))+IF(F19="b2",VLOOKUP(F19,'Appendix 1 Rules'!$A$1:$N$16,14))+IF(F19="d",VLOOKUP(F19,'Appendix 1 Rules'!$A$1:$N$16,14))+IF(F19="f1",VLOOKUP(F19,'Appendix 1 Rules'!$A$1:$N$16,14))+IF(F19="f2",VLOOKUP(F19,'Appendix 1 Rules'!$A$1:$N$16,14))+IF(F19="g",VLOOKUP(F19,'Appendix 1 Rules'!$A$1:$N$16,14))+IF(F19="h",VLOOKUP(F19,'Appendix 1 Rules'!$A$1:$N$16,14))+IF(F19="i1",VLOOKUP(F19,'Appendix 1 Rules'!$A$1:$N$16,14))+IF(F19="i2",VLOOKUP(F19,'Appendix 1 Rules'!$A$1:$N$16,14))+IF(F19="j",VLOOKUP(F19,'Appendix 1 Rules'!$A$1:$N$16,14))+IF(F19="k",VLOOKUP(F19,'Appendix 1 Rules'!$A$1:$N$16,14)))))</f>
        <v/>
      </c>
      <c r="I19" s="8"/>
      <c r="J19" s="13"/>
      <c r="K19" s="8"/>
      <c r="L19" s="13"/>
      <c r="M19" s="8"/>
      <c r="N19" s="13"/>
      <c r="O19" s="8"/>
      <c r="P19" s="13"/>
      <c r="Q19" s="8"/>
      <c r="R19" s="13"/>
      <c r="S19" s="8"/>
      <c r="T19" s="13"/>
      <c r="U19" s="8"/>
      <c r="V19" s="13"/>
      <c r="W19" s="8"/>
      <c r="X19" s="13"/>
      <c r="Y19" s="8"/>
      <c r="Z19" s="13"/>
      <c r="AA19" s="8"/>
      <c r="AB19" s="13"/>
      <c r="AC19" s="8"/>
      <c r="AD19" s="13"/>
      <c r="AE19" s="8"/>
      <c r="AF19" s="13"/>
    </row>
    <row r="20" spans="1:32" ht="18" customHeight="1" x14ac:dyDescent="0.2">
      <c r="B20" s="75"/>
      <c r="C20" s="8"/>
      <c r="D20" s="15"/>
      <c r="E20" s="8"/>
      <c r="F20" s="8"/>
      <c r="G20" s="20" t="str">
        <f>IF(F20="","",SUMPRODUCT(IF(I20="",0,INDEX('Appendix 1 Rules'!$B$2:$B$16,MATCH(F20,'Appendix 1 Rules'!$A$2:$A$16))))+(IF(K20="",0,INDEX('Appendix 1 Rules'!$C$2:$C$16,MATCH(F20,'Appendix 1 Rules'!$A$2:$A$16))))+(IF(M20="",0,INDEX('Appendix 1 Rules'!$D$2:$D$16,MATCH(F20,'Appendix 1 Rules'!$A$2:$A$16))))+(IF(O20="",0,INDEX('Appendix 1 Rules'!$E$2:$E$16,MATCH(F20,'Appendix 1 Rules'!$A$2:$A$16))))+(IF(Q20="",0,INDEX('Appendix 1 Rules'!$F$2:$F$16,MATCH(F20,'Appendix 1 Rules'!$A$2:$A$16))))+(IF(S20="",0,INDEX('Appendix 1 Rules'!$G$2:$G$16,MATCH(F20,'Appendix 1 Rules'!$A$2:$A$16))))+(IF(U20="",0,INDEX('Appendix 1 Rules'!$H$2:$H$16,MATCH(F20,'Appendix 1 Rules'!$A$2:$A$16))))+(IF(W20="",0,INDEX('Appendix 1 Rules'!$I$2:$I$16,MATCH(F20,'Appendix 1 Rules'!$A$2:$A$16))))+(IF(Y20="",0,INDEX('Appendix 1 Rules'!$J$2:$J$16,MATCH(F20,'Appendix 1 Rules'!$A$2:$A$16))))+(IF(AA20="",0,INDEX('Appendix 1 Rules'!$K$2:$K$16,MATCH(F20,'Appendix 1 Rules'!$A$2:$A$16))))+(IF(AC20="",0,INDEX('Appendix 1 Rules'!$L$2:$L$16,MATCH(F20,'Appendix 1 Rules'!$A$2:$A$16))))+(IF(AE20="",0,INDEX('Appendix 1 Rules'!$M$2:$M$16,MATCH(F20,'Appendix 1 Rules'!$A$2:$A$16))))+IF(F20="b1",VLOOKUP(F20,'Appendix 1 Rules'!$A$1:$N$16,14))+IF(F20="b2",VLOOKUP(F20,'Appendix 1 Rules'!$A$1:$N$16,14))+IF(F20="d",VLOOKUP(F20,'Appendix 1 Rules'!$A$1:$N$16,14))+IF(F20="f1",VLOOKUP(F20,'Appendix 1 Rules'!$A$1:$N$16,14))+IF(F20="f2",VLOOKUP(F20,'Appendix 1 Rules'!$A$1:$N$16,14))+IF(F20="g",VLOOKUP(F20,'Appendix 1 Rules'!$A$1:$N$16,14))+IF(F20="h",VLOOKUP(F20,'Appendix 1 Rules'!$A$1:$N$16,14))+IF(F20="i1",VLOOKUP(F20,'Appendix 1 Rules'!$A$1:$N$16,14))+IF(F20="i2",VLOOKUP(F20,'Appendix 1 Rules'!$A$1:$N$16,14))+IF(F20="j",VLOOKUP(F20,'Appendix 1 Rules'!$A$1:$N$16,14))+IF(F20="k",VLOOKUP(F20,'Appendix 1 Rules'!$A$1:$N$16,14)))</f>
        <v/>
      </c>
      <c r="H20" s="80" t="str">
        <f>IF(F20="","",IF(OR(F20="b1",F20="b2",F20="d",F20="f1",F20="f2",F20="h",F20="i1",F20="i2",F20="j",F20="k"),MIN(G20,VLOOKUP(F20,'Appx 1 (Res) Rules'!$A:$D,4,0)),MIN(G20,VLOOKUP(F20,'Appx 1 (Res) Rules'!$A:$D,4,0),SUMPRODUCT(IF(I20="",0,INDEX('Appendix 1 Rules'!$B$2:$B$16,MATCH(F20,'Appendix 1 Rules'!$A$2:$A$16))))+(IF(K20="",0,INDEX('Appendix 1 Rules'!$C$2:$C$16,MATCH(F20,'Appendix 1 Rules'!$A$2:$A$16))))+(IF(M20="",0,INDEX('Appendix 1 Rules'!$D$2:$D$16,MATCH(F20,'Appendix 1 Rules'!$A$2:$A$16))))+(IF(O20="",0,INDEX('Appendix 1 Rules'!$E$2:$E$16,MATCH(F20,'Appendix 1 Rules'!$A$2:$A$16))))+(IF(Q20="",0,INDEX('Appendix 1 Rules'!$F$2:$F$16,MATCH(F20,'Appendix 1 Rules'!$A$2:$A$16))))+(IF(S20="",0,INDEX('Appendix 1 Rules'!$G$2:$G$16,MATCH(F20,'Appendix 1 Rules'!$A$2:$A$16))))+(IF(U20="",0,INDEX('Appendix 1 Rules'!$H$2:$H$16,MATCH(F20,'Appendix 1 Rules'!$A$2:$A$16))))+(IF(W20="",0,INDEX('Appendix 1 Rules'!$I$2:$I$16,MATCH(F20,'Appendix 1 Rules'!$A$2:$A$16))))+(IF(Y20="",0,INDEX('Appendix 1 Rules'!$J$2:$J$16,MATCH(F20,'Appendix 1 Rules'!$A$2:$A$16))))+(IF(AA20="",0,INDEX('Appendix 1 Rules'!$K$2:$K$16,MATCH(F20,'Appendix 1 Rules'!$A$2:$A$16))))+(IF(AC20="",0,INDEX('Appendix 1 Rules'!$L$2:$L$16,MATCH(F20,'Appendix 1 Rules'!$A$2:$A$16))))+(IF(AE20="",0,INDEX('Appendix 1 Rules'!$M$2:$M$16,MATCH(F20,'Appendix 1 Rules'!$A$2:$A$16))))+IF(F20="b1",VLOOKUP(F20,'Appendix 1 Rules'!$A$1:$N$16,14))+IF(F20="b2",VLOOKUP(F20,'Appendix 1 Rules'!$A$1:$N$16,14))+IF(F20="d",VLOOKUP(F20,'Appendix 1 Rules'!$A$1:$N$16,14))+IF(F20="f1",VLOOKUP(F20,'Appendix 1 Rules'!$A$1:$N$16,14))+IF(F20="f2",VLOOKUP(F20,'Appendix 1 Rules'!$A$1:$N$16,14))+IF(F20="g",VLOOKUP(F20,'Appendix 1 Rules'!$A$1:$N$16,14))+IF(F20="h",VLOOKUP(F20,'Appendix 1 Rules'!$A$1:$N$16,14))+IF(F20="i1",VLOOKUP(F20,'Appendix 1 Rules'!$A$1:$N$16,14))+IF(F20="i2",VLOOKUP(F20,'Appendix 1 Rules'!$A$1:$N$16,14))+IF(F20="j",VLOOKUP(F20,'Appendix 1 Rules'!$A$1:$N$16,14))+IF(F20="k",VLOOKUP(F20,'Appendix 1 Rules'!$A$1:$N$16,14)))))</f>
        <v/>
      </c>
      <c r="I20" s="8"/>
      <c r="J20" s="13"/>
      <c r="K20" s="8"/>
      <c r="L20" s="13"/>
      <c r="M20" s="8"/>
      <c r="N20" s="13"/>
      <c r="O20" s="8"/>
      <c r="P20" s="13"/>
      <c r="Q20" s="8"/>
      <c r="R20" s="13"/>
      <c r="S20" s="8"/>
      <c r="T20" s="13"/>
      <c r="U20" s="8"/>
      <c r="V20" s="13"/>
      <c r="W20" s="8"/>
      <c r="X20" s="13"/>
      <c r="Y20" s="8"/>
      <c r="Z20" s="13"/>
      <c r="AA20" s="8"/>
      <c r="AB20" s="13"/>
      <c r="AC20" s="8"/>
      <c r="AD20" s="13"/>
      <c r="AE20" s="8"/>
      <c r="AF20" s="13"/>
    </row>
    <row r="21" spans="1:32" ht="18" customHeight="1" x14ac:dyDescent="0.2">
      <c r="B21" s="75"/>
      <c r="C21" s="8"/>
      <c r="D21" s="15"/>
      <c r="E21" s="8"/>
      <c r="F21" s="8"/>
      <c r="G21" s="20" t="str">
        <f>IF(F21="","",SUMPRODUCT(IF(I21="",0,INDEX('Appendix 1 Rules'!$B$2:$B$16,MATCH(F21,'Appendix 1 Rules'!$A$2:$A$16))))+(IF(K21="",0,INDEX('Appendix 1 Rules'!$C$2:$C$16,MATCH(F21,'Appendix 1 Rules'!$A$2:$A$16))))+(IF(M21="",0,INDEX('Appendix 1 Rules'!$D$2:$D$16,MATCH(F21,'Appendix 1 Rules'!$A$2:$A$16))))+(IF(O21="",0,INDEX('Appendix 1 Rules'!$E$2:$E$16,MATCH(F21,'Appendix 1 Rules'!$A$2:$A$16))))+(IF(Q21="",0,INDEX('Appendix 1 Rules'!$F$2:$F$16,MATCH(F21,'Appendix 1 Rules'!$A$2:$A$16))))+(IF(S21="",0,INDEX('Appendix 1 Rules'!$G$2:$G$16,MATCH(F21,'Appendix 1 Rules'!$A$2:$A$16))))+(IF(U21="",0,INDEX('Appendix 1 Rules'!$H$2:$H$16,MATCH(F21,'Appendix 1 Rules'!$A$2:$A$16))))+(IF(W21="",0,INDEX('Appendix 1 Rules'!$I$2:$I$16,MATCH(F21,'Appendix 1 Rules'!$A$2:$A$16))))+(IF(Y21="",0,INDEX('Appendix 1 Rules'!$J$2:$J$16,MATCH(F21,'Appendix 1 Rules'!$A$2:$A$16))))+(IF(AA21="",0,INDEX('Appendix 1 Rules'!$K$2:$K$16,MATCH(F21,'Appendix 1 Rules'!$A$2:$A$16))))+(IF(AC21="",0,INDEX('Appendix 1 Rules'!$L$2:$L$16,MATCH(F21,'Appendix 1 Rules'!$A$2:$A$16))))+(IF(AE21="",0,INDEX('Appendix 1 Rules'!$M$2:$M$16,MATCH(F21,'Appendix 1 Rules'!$A$2:$A$16))))+IF(F21="b1",VLOOKUP(F21,'Appendix 1 Rules'!$A$1:$N$16,14))+IF(F21="b2",VLOOKUP(F21,'Appendix 1 Rules'!$A$1:$N$16,14))+IF(F21="d",VLOOKUP(F21,'Appendix 1 Rules'!$A$1:$N$16,14))+IF(F21="f1",VLOOKUP(F21,'Appendix 1 Rules'!$A$1:$N$16,14))+IF(F21="f2",VLOOKUP(F21,'Appendix 1 Rules'!$A$1:$N$16,14))+IF(F21="g",VLOOKUP(F21,'Appendix 1 Rules'!$A$1:$N$16,14))+IF(F21="h",VLOOKUP(F21,'Appendix 1 Rules'!$A$1:$N$16,14))+IF(F21="i1",VLOOKUP(F21,'Appendix 1 Rules'!$A$1:$N$16,14))+IF(F21="i2",VLOOKUP(F21,'Appendix 1 Rules'!$A$1:$N$16,14))+IF(F21="j",VLOOKUP(F21,'Appendix 1 Rules'!$A$1:$N$16,14))+IF(F21="k",VLOOKUP(F21,'Appendix 1 Rules'!$A$1:$N$16,14)))</f>
        <v/>
      </c>
      <c r="H21" s="80" t="str">
        <f>IF(F21="","",IF(OR(F21="b1",F21="b2",F21="d",F21="f1",F21="f2",F21="h",F21="i1",F21="i2",F21="j",F21="k"),MIN(G21,VLOOKUP(F21,'Appx 1 (Res) Rules'!$A:$D,4,0)),MIN(G21,VLOOKUP(F21,'Appx 1 (Res) Rules'!$A:$D,4,0),SUMPRODUCT(IF(I21="",0,INDEX('Appendix 1 Rules'!$B$2:$B$16,MATCH(F21,'Appendix 1 Rules'!$A$2:$A$16))))+(IF(K21="",0,INDEX('Appendix 1 Rules'!$C$2:$C$16,MATCH(F21,'Appendix 1 Rules'!$A$2:$A$16))))+(IF(M21="",0,INDEX('Appendix 1 Rules'!$D$2:$D$16,MATCH(F21,'Appendix 1 Rules'!$A$2:$A$16))))+(IF(O21="",0,INDEX('Appendix 1 Rules'!$E$2:$E$16,MATCH(F21,'Appendix 1 Rules'!$A$2:$A$16))))+(IF(Q21="",0,INDEX('Appendix 1 Rules'!$F$2:$F$16,MATCH(F21,'Appendix 1 Rules'!$A$2:$A$16))))+(IF(S21="",0,INDEX('Appendix 1 Rules'!$G$2:$G$16,MATCH(F21,'Appendix 1 Rules'!$A$2:$A$16))))+(IF(U21="",0,INDEX('Appendix 1 Rules'!$H$2:$H$16,MATCH(F21,'Appendix 1 Rules'!$A$2:$A$16))))+(IF(W21="",0,INDEX('Appendix 1 Rules'!$I$2:$I$16,MATCH(F21,'Appendix 1 Rules'!$A$2:$A$16))))+(IF(Y21="",0,INDEX('Appendix 1 Rules'!$J$2:$J$16,MATCH(F21,'Appendix 1 Rules'!$A$2:$A$16))))+(IF(AA21="",0,INDEX('Appendix 1 Rules'!$K$2:$K$16,MATCH(F21,'Appendix 1 Rules'!$A$2:$A$16))))+(IF(AC21="",0,INDEX('Appendix 1 Rules'!$L$2:$L$16,MATCH(F21,'Appendix 1 Rules'!$A$2:$A$16))))+(IF(AE21="",0,INDEX('Appendix 1 Rules'!$M$2:$M$16,MATCH(F21,'Appendix 1 Rules'!$A$2:$A$16))))+IF(F21="b1",VLOOKUP(F21,'Appendix 1 Rules'!$A$1:$N$16,14))+IF(F21="b2",VLOOKUP(F21,'Appendix 1 Rules'!$A$1:$N$16,14))+IF(F21="d",VLOOKUP(F21,'Appendix 1 Rules'!$A$1:$N$16,14))+IF(F21="f1",VLOOKUP(F21,'Appendix 1 Rules'!$A$1:$N$16,14))+IF(F21="f2",VLOOKUP(F21,'Appendix 1 Rules'!$A$1:$N$16,14))+IF(F21="g",VLOOKUP(F21,'Appendix 1 Rules'!$A$1:$N$16,14))+IF(F21="h",VLOOKUP(F21,'Appendix 1 Rules'!$A$1:$N$16,14))+IF(F21="i1",VLOOKUP(F21,'Appendix 1 Rules'!$A$1:$N$16,14))+IF(F21="i2",VLOOKUP(F21,'Appendix 1 Rules'!$A$1:$N$16,14))+IF(F21="j",VLOOKUP(F21,'Appendix 1 Rules'!$A$1:$N$16,14))+IF(F21="k",VLOOKUP(F21,'Appendix 1 Rules'!$A$1:$N$16,14)))))</f>
        <v/>
      </c>
      <c r="I21" s="8"/>
      <c r="J21" s="13"/>
      <c r="K21" s="8"/>
      <c r="L21" s="13"/>
      <c r="M21" s="8"/>
      <c r="N21" s="13"/>
      <c r="O21" s="8"/>
      <c r="P21" s="13"/>
      <c r="Q21" s="8"/>
      <c r="R21" s="13"/>
      <c r="S21" s="8"/>
      <c r="T21" s="13"/>
      <c r="U21" s="8"/>
      <c r="V21" s="13"/>
      <c r="W21" s="8"/>
      <c r="X21" s="13"/>
      <c r="Y21" s="8"/>
      <c r="Z21" s="13"/>
      <c r="AA21" s="8"/>
      <c r="AB21" s="13"/>
      <c r="AC21" s="8"/>
      <c r="AD21" s="13"/>
      <c r="AE21" s="8"/>
      <c r="AF21" s="13"/>
    </row>
    <row r="22" spans="1:32" ht="18" customHeight="1" x14ac:dyDescent="0.2">
      <c r="B22" s="75"/>
      <c r="C22" s="8"/>
      <c r="D22" s="15"/>
      <c r="E22" s="8"/>
      <c r="F22" s="8"/>
      <c r="G22" s="20" t="str">
        <f>IF(F22="","",SUMPRODUCT(IF(I22="",0,INDEX('Appendix 1 Rules'!$B$2:$B$16,MATCH(F22,'Appendix 1 Rules'!$A$2:$A$16))))+(IF(K22="",0,INDEX('Appendix 1 Rules'!$C$2:$C$16,MATCH(F22,'Appendix 1 Rules'!$A$2:$A$16))))+(IF(M22="",0,INDEX('Appendix 1 Rules'!$D$2:$D$16,MATCH(F22,'Appendix 1 Rules'!$A$2:$A$16))))+(IF(O22="",0,INDEX('Appendix 1 Rules'!$E$2:$E$16,MATCH(F22,'Appendix 1 Rules'!$A$2:$A$16))))+(IF(Q22="",0,INDEX('Appendix 1 Rules'!$F$2:$F$16,MATCH(F22,'Appendix 1 Rules'!$A$2:$A$16))))+(IF(S22="",0,INDEX('Appendix 1 Rules'!$G$2:$G$16,MATCH(F22,'Appendix 1 Rules'!$A$2:$A$16))))+(IF(U22="",0,INDEX('Appendix 1 Rules'!$H$2:$H$16,MATCH(F22,'Appendix 1 Rules'!$A$2:$A$16))))+(IF(W22="",0,INDEX('Appendix 1 Rules'!$I$2:$I$16,MATCH(F22,'Appendix 1 Rules'!$A$2:$A$16))))+(IF(Y22="",0,INDEX('Appendix 1 Rules'!$J$2:$J$16,MATCH(F22,'Appendix 1 Rules'!$A$2:$A$16))))+(IF(AA22="",0,INDEX('Appendix 1 Rules'!$K$2:$K$16,MATCH(F22,'Appendix 1 Rules'!$A$2:$A$16))))+(IF(AC22="",0,INDEX('Appendix 1 Rules'!$L$2:$L$16,MATCH(F22,'Appendix 1 Rules'!$A$2:$A$16))))+(IF(AE22="",0,INDEX('Appendix 1 Rules'!$M$2:$M$16,MATCH(F22,'Appendix 1 Rules'!$A$2:$A$16))))+IF(F22="b1",VLOOKUP(F22,'Appendix 1 Rules'!$A$1:$N$16,14))+IF(F22="b2",VLOOKUP(F22,'Appendix 1 Rules'!$A$1:$N$16,14))+IF(F22="d",VLOOKUP(F22,'Appendix 1 Rules'!$A$1:$N$16,14))+IF(F22="f1",VLOOKUP(F22,'Appendix 1 Rules'!$A$1:$N$16,14))+IF(F22="f2",VLOOKUP(F22,'Appendix 1 Rules'!$A$1:$N$16,14))+IF(F22="g",VLOOKUP(F22,'Appendix 1 Rules'!$A$1:$N$16,14))+IF(F22="h",VLOOKUP(F22,'Appendix 1 Rules'!$A$1:$N$16,14))+IF(F22="i1",VLOOKUP(F22,'Appendix 1 Rules'!$A$1:$N$16,14))+IF(F22="i2",VLOOKUP(F22,'Appendix 1 Rules'!$A$1:$N$16,14))+IF(F22="j",VLOOKUP(F22,'Appendix 1 Rules'!$A$1:$N$16,14))+IF(F22="k",VLOOKUP(F22,'Appendix 1 Rules'!$A$1:$N$16,14)))</f>
        <v/>
      </c>
      <c r="H22" s="80" t="str">
        <f>IF(F22="","",IF(OR(F22="b1",F22="b2",F22="d",F22="f1",F22="f2",F22="h",F22="i1",F22="i2",F22="j",F22="k"),MIN(G22,VLOOKUP(F22,'Appx 1 (Res) Rules'!$A:$D,4,0)),MIN(G22,VLOOKUP(F22,'Appx 1 (Res) Rules'!$A:$D,4,0),SUMPRODUCT(IF(I22="",0,INDEX('Appendix 1 Rules'!$B$2:$B$16,MATCH(F22,'Appendix 1 Rules'!$A$2:$A$16))))+(IF(K22="",0,INDEX('Appendix 1 Rules'!$C$2:$C$16,MATCH(F22,'Appendix 1 Rules'!$A$2:$A$16))))+(IF(M22="",0,INDEX('Appendix 1 Rules'!$D$2:$D$16,MATCH(F22,'Appendix 1 Rules'!$A$2:$A$16))))+(IF(O22="",0,INDEX('Appendix 1 Rules'!$E$2:$E$16,MATCH(F22,'Appendix 1 Rules'!$A$2:$A$16))))+(IF(Q22="",0,INDEX('Appendix 1 Rules'!$F$2:$F$16,MATCH(F22,'Appendix 1 Rules'!$A$2:$A$16))))+(IF(S22="",0,INDEX('Appendix 1 Rules'!$G$2:$G$16,MATCH(F22,'Appendix 1 Rules'!$A$2:$A$16))))+(IF(U22="",0,INDEX('Appendix 1 Rules'!$H$2:$H$16,MATCH(F22,'Appendix 1 Rules'!$A$2:$A$16))))+(IF(W22="",0,INDEX('Appendix 1 Rules'!$I$2:$I$16,MATCH(F22,'Appendix 1 Rules'!$A$2:$A$16))))+(IF(Y22="",0,INDEX('Appendix 1 Rules'!$J$2:$J$16,MATCH(F22,'Appendix 1 Rules'!$A$2:$A$16))))+(IF(AA22="",0,INDEX('Appendix 1 Rules'!$K$2:$K$16,MATCH(F22,'Appendix 1 Rules'!$A$2:$A$16))))+(IF(AC22="",0,INDEX('Appendix 1 Rules'!$L$2:$L$16,MATCH(F22,'Appendix 1 Rules'!$A$2:$A$16))))+(IF(AE22="",0,INDEX('Appendix 1 Rules'!$M$2:$M$16,MATCH(F22,'Appendix 1 Rules'!$A$2:$A$16))))+IF(F22="b1",VLOOKUP(F22,'Appendix 1 Rules'!$A$1:$N$16,14))+IF(F22="b2",VLOOKUP(F22,'Appendix 1 Rules'!$A$1:$N$16,14))+IF(F22="d",VLOOKUP(F22,'Appendix 1 Rules'!$A$1:$N$16,14))+IF(F22="f1",VLOOKUP(F22,'Appendix 1 Rules'!$A$1:$N$16,14))+IF(F22="f2",VLOOKUP(F22,'Appendix 1 Rules'!$A$1:$N$16,14))+IF(F22="g",VLOOKUP(F22,'Appendix 1 Rules'!$A$1:$N$16,14))+IF(F22="h",VLOOKUP(F22,'Appendix 1 Rules'!$A$1:$N$16,14))+IF(F22="i1",VLOOKUP(F22,'Appendix 1 Rules'!$A$1:$N$16,14))+IF(F22="i2",VLOOKUP(F22,'Appendix 1 Rules'!$A$1:$N$16,14))+IF(F22="j",VLOOKUP(F22,'Appendix 1 Rules'!$A$1:$N$16,14))+IF(F22="k",VLOOKUP(F22,'Appendix 1 Rules'!$A$1:$N$16,14)))))</f>
        <v/>
      </c>
      <c r="I22" s="8"/>
      <c r="J22" s="13"/>
      <c r="K22" s="8"/>
      <c r="L22" s="13"/>
      <c r="M22" s="8"/>
      <c r="N22" s="13"/>
      <c r="O22" s="8"/>
      <c r="P22" s="13"/>
      <c r="Q22" s="8"/>
      <c r="R22" s="13"/>
      <c r="S22" s="8"/>
      <c r="T22" s="13"/>
      <c r="U22" s="8"/>
      <c r="V22" s="13"/>
      <c r="W22" s="8"/>
      <c r="X22" s="13"/>
      <c r="Y22" s="8"/>
      <c r="Z22" s="13"/>
      <c r="AA22" s="8"/>
      <c r="AB22" s="13"/>
      <c r="AC22" s="8"/>
      <c r="AD22" s="13"/>
      <c r="AE22" s="8"/>
      <c r="AF22" s="13"/>
    </row>
    <row r="23" spans="1:32" ht="18" customHeight="1" x14ac:dyDescent="0.2">
      <c r="B23" s="75"/>
      <c r="C23" s="8"/>
      <c r="D23" s="15"/>
      <c r="E23" s="8"/>
      <c r="F23" s="8"/>
      <c r="G23" s="20" t="str">
        <f>IF(F23="","",SUMPRODUCT(IF(I23="",0,INDEX('Appendix 1 Rules'!$B$2:$B$16,MATCH(F23,'Appendix 1 Rules'!$A$2:$A$16))))+(IF(K23="",0,INDEX('Appendix 1 Rules'!$C$2:$C$16,MATCH(F23,'Appendix 1 Rules'!$A$2:$A$16))))+(IF(M23="",0,INDEX('Appendix 1 Rules'!$D$2:$D$16,MATCH(F23,'Appendix 1 Rules'!$A$2:$A$16))))+(IF(O23="",0,INDEX('Appendix 1 Rules'!$E$2:$E$16,MATCH(F23,'Appendix 1 Rules'!$A$2:$A$16))))+(IF(Q23="",0,INDEX('Appendix 1 Rules'!$F$2:$F$16,MATCH(F23,'Appendix 1 Rules'!$A$2:$A$16))))+(IF(S23="",0,INDEX('Appendix 1 Rules'!$G$2:$G$16,MATCH(F23,'Appendix 1 Rules'!$A$2:$A$16))))+(IF(U23="",0,INDEX('Appendix 1 Rules'!$H$2:$H$16,MATCH(F23,'Appendix 1 Rules'!$A$2:$A$16))))+(IF(W23="",0,INDEX('Appendix 1 Rules'!$I$2:$I$16,MATCH(F23,'Appendix 1 Rules'!$A$2:$A$16))))+(IF(Y23="",0,INDEX('Appendix 1 Rules'!$J$2:$J$16,MATCH(F23,'Appendix 1 Rules'!$A$2:$A$16))))+(IF(AA23="",0,INDEX('Appendix 1 Rules'!$K$2:$K$16,MATCH(F23,'Appendix 1 Rules'!$A$2:$A$16))))+(IF(AC23="",0,INDEX('Appendix 1 Rules'!$L$2:$L$16,MATCH(F23,'Appendix 1 Rules'!$A$2:$A$16))))+(IF(AE23="",0,INDEX('Appendix 1 Rules'!$M$2:$M$16,MATCH(F23,'Appendix 1 Rules'!$A$2:$A$16))))+IF(F23="b1",VLOOKUP(F23,'Appendix 1 Rules'!$A$1:$N$16,14))+IF(F23="b2",VLOOKUP(F23,'Appendix 1 Rules'!$A$1:$N$16,14))+IF(F23="d",VLOOKUP(F23,'Appendix 1 Rules'!$A$1:$N$16,14))+IF(F23="f1",VLOOKUP(F23,'Appendix 1 Rules'!$A$1:$N$16,14))+IF(F23="f2",VLOOKUP(F23,'Appendix 1 Rules'!$A$1:$N$16,14))+IF(F23="g",VLOOKUP(F23,'Appendix 1 Rules'!$A$1:$N$16,14))+IF(F23="h",VLOOKUP(F23,'Appendix 1 Rules'!$A$1:$N$16,14))+IF(F23="i1",VLOOKUP(F23,'Appendix 1 Rules'!$A$1:$N$16,14))+IF(F23="i2",VLOOKUP(F23,'Appendix 1 Rules'!$A$1:$N$16,14))+IF(F23="j",VLOOKUP(F23,'Appendix 1 Rules'!$A$1:$N$16,14))+IF(F23="k",VLOOKUP(F23,'Appendix 1 Rules'!$A$1:$N$16,14)))</f>
        <v/>
      </c>
      <c r="H23" s="80" t="str">
        <f>IF(F23="","",IF(OR(F23="b1",F23="b2",F23="d",F23="f1",F23="f2",F23="h",F23="i1",F23="i2",F23="j",F23="k"),MIN(G23,VLOOKUP(F23,'Appx 1 (Res) Rules'!$A:$D,4,0)),MIN(G23,VLOOKUP(F23,'Appx 1 (Res) Rules'!$A:$D,4,0),SUMPRODUCT(IF(I23="",0,INDEX('Appendix 1 Rules'!$B$2:$B$16,MATCH(F23,'Appendix 1 Rules'!$A$2:$A$16))))+(IF(K23="",0,INDEX('Appendix 1 Rules'!$C$2:$C$16,MATCH(F23,'Appendix 1 Rules'!$A$2:$A$16))))+(IF(M23="",0,INDEX('Appendix 1 Rules'!$D$2:$D$16,MATCH(F23,'Appendix 1 Rules'!$A$2:$A$16))))+(IF(O23="",0,INDEX('Appendix 1 Rules'!$E$2:$E$16,MATCH(F23,'Appendix 1 Rules'!$A$2:$A$16))))+(IF(Q23="",0,INDEX('Appendix 1 Rules'!$F$2:$F$16,MATCH(F23,'Appendix 1 Rules'!$A$2:$A$16))))+(IF(S23="",0,INDEX('Appendix 1 Rules'!$G$2:$G$16,MATCH(F23,'Appendix 1 Rules'!$A$2:$A$16))))+(IF(U23="",0,INDEX('Appendix 1 Rules'!$H$2:$H$16,MATCH(F23,'Appendix 1 Rules'!$A$2:$A$16))))+(IF(W23="",0,INDEX('Appendix 1 Rules'!$I$2:$I$16,MATCH(F23,'Appendix 1 Rules'!$A$2:$A$16))))+(IF(Y23="",0,INDEX('Appendix 1 Rules'!$J$2:$J$16,MATCH(F23,'Appendix 1 Rules'!$A$2:$A$16))))+(IF(AA23="",0,INDEX('Appendix 1 Rules'!$K$2:$K$16,MATCH(F23,'Appendix 1 Rules'!$A$2:$A$16))))+(IF(AC23="",0,INDEX('Appendix 1 Rules'!$L$2:$L$16,MATCH(F23,'Appendix 1 Rules'!$A$2:$A$16))))+(IF(AE23="",0,INDEX('Appendix 1 Rules'!$M$2:$M$16,MATCH(F23,'Appendix 1 Rules'!$A$2:$A$16))))+IF(F23="b1",VLOOKUP(F23,'Appendix 1 Rules'!$A$1:$N$16,14))+IF(F23="b2",VLOOKUP(F23,'Appendix 1 Rules'!$A$1:$N$16,14))+IF(F23="d",VLOOKUP(F23,'Appendix 1 Rules'!$A$1:$N$16,14))+IF(F23="f1",VLOOKUP(F23,'Appendix 1 Rules'!$A$1:$N$16,14))+IF(F23="f2",VLOOKUP(F23,'Appendix 1 Rules'!$A$1:$N$16,14))+IF(F23="g",VLOOKUP(F23,'Appendix 1 Rules'!$A$1:$N$16,14))+IF(F23="h",VLOOKUP(F23,'Appendix 1 Rules'!$A$1:$N$16,14))+IF(F23="i1",VLOOKUP(F23,'Appendix 1 Rules'!$A$1:$N$16,14))+IF(F23="i2",VLOOKUP(F23,'Appendix 1 Rules'!$A$1:$N$16,14))+IF(F23="j",VLOOKUP(F23,'Appendix 1 Rules'!$A$1:$N$16,14))+IF(F23="k",VLOOKUP(F23,'Appendix 1 Rules'!$A$1:$N$16,14)))))</f>
        <v/>
      </c>
      <c r="I23" s="8"/>
      <c r="J23" s="13"/>
      <c r="K23" s="8"/>
      <c r="L23" s="13"/>
      <c r="M23" s="8"/>
      <c r="N23" s="13"/>
      <c r="O23" s="8"/>
      <c r="P23" s="13"/>
      <c r="Q23" s="8"/>
      <c r="R23" s="13"/>
      <c r="S23" s="8"/>
      <c r="T23" s="13"/>
      <c r="U23" s="8"/>
      <c r="V23" s="13"/>
      <c r="W23" s="8"/>
      <c r="X23" s="13"/>
      <c r="Y23" s="8"/>
      <c r="Z23" s="13"/>
      <c r="AA23" s="8"/>
      <c r="AB23" s="13"/>
      <c r="AC23" s="8"/>
      <c r="AD23" s="13"/>
      <c r="AE23" s="8"/>
      <c r="AF23" s="13"/>
    </row>
    <row r="24" spans="1:32" ht="18" customHeight="1" x14ac:dyDescent="0.2">
      <c r="A24" s="81"/>
      <c r="B24" s="75"/>
      <c r="C24" s="8"/>
      <c r="D24" s="15"/>
      <c r="E24" s="8"/>
      <c r="F24" s="8"/>
      <c r="G24" s="20" t="str">
        <f>IF(F24="","",SUMPRODUCT(IF(I24="",0,INDEX('Appendix 1 Rules'!$B$2:$B$16,MATCH(F24,'Appendix 1 Rules'!$A$2:$A$16))))+(IF(K24="",0,INDEX('Appendix 1 Rules'!$C$2:$C$16,MATCH(F24,'Appendix 1 Rules'!$A$2:$A$16))))+(IF(M24="",0,INDEX('Appendix 1 Rules'!$D$2:$D$16,MATCH(F24,'Appendix 1 Rules'!$A$2:$A$16))))+(IF(O24="",0,INDEX('Appendix 1 Rules'!$E$2:$E$16,MATCH(F24,'Appendix 1 Rules'!$A$2:$A$16))))+(IF(Q24="",0,INDEX('Appendix 1 Rules'!$F$2:$F$16,MATCH(F24,'Appendix 1 Rules'!$A$2:$A$16))))+(IF(S24="",0,INDEX('Appendix 1 Rules'!$G$2:$G$16,MATCH(F24,'Appendix 1 Rules'!$A$2:$A$16))))+(IF(U24="",0,INDEX('Appendix 1 Rules'!$H$2:$H$16,MATCH(F24,'Appendix 1 Rules'!$A$2:$A$16))))+(IF(W24="",0,INDEX('Appendix 1 Rules'!$I$2:$I$16,MATCH(F24,'Appendix 1 Rules'!$A$2:$A$16))))+(IF(Y24="",0,INDEX('Appendix 1 Rules'!$J$2:$J$16,MATCH(F24,'Appendix 1 Rules'!$A$2:$A$16))))+(IF(AA24="",0,INDEX('Appendix 1 Rules'!$K$2:$K$16,MATCH(F24,'Appendix 1 Rules'!$A$2:$A$16))))+(IF(AC24="",0,INDEX('Appendix 1 Rules'!$L$2:$L$16,MATCH(F24,'Appendix 1 Rules'!$A$2:$A$16))))+(IF(AE24="",0,INDEX('Appendix 1 Rules'!$M$2:$M$16,MATCH(F24,'Appendix 1 Rules'!$A$2:$A$16))))+IF(F24="b1",VLOOKUP(F24,'Appendix 1 Rules'!$A$1:$N$16,14))+IF(F24="b2",VLOOKUP(F24,'Appendix 1 Rules'!$A$1:$N$16,14))+IF(F24="d",VLOOKUP(F24,'Appendix 1 Rules'!$A$1:$N$16,14))+IF(F24="f1",VLOOKUP(F24,'Appendix 1 Rules'!$A$1:$N$16,14))+IF(F24="f2",VLOOKUP(F24,'Appendix 1 Rules'!$A$1:$N$16,14))+IF(F24="g",VLOOKUP(F24,'Appendix 1 Rules'!$A$1:$N$16,14))+IF(F24="h",VLOOKUP(F24,'Appendix 1 Rules'!$A$1:$N$16,14))+IF(F24="i1",VLOOKUP(F24,'Appendix 1 Rules'!$A$1:$N$16,14))+IF(F24="i2",VLOOKUP(F24,'Appendix 1 Rules'!$A$1:$N$16,14))+IF(F24="j",VLOOKUP(F24,'Appendix 1 Rules'!$A$1:$N$16,14))+IF(F24="k",VLOOKUP(F24,'Appendix 1 Rules'!$A$1:$N$16,14)))</f>
        <v/>
      </c>
      <c r="H24" s="80" t="str">
        <f>IF(F24="","",IF(OR(F24="b1",F24="b2",F24="d",F24="f1",F24="f2",F24="h",F24="i1",F24="i2",F24="j",F24="k"),MIN(G24,VLOOKUP(F24,'Appx 1 (Res) Rules'!$A:$D,4,0)),MIN(G24,VLOOKUP(F24,'Appx 1 (Res) Rules'!$A:$D,4,0),SUMPRODUCT(IF(I24="",0,INDEX('Appendix 1 Rules'!$B$2:$B$16,MATCH(F24,'Appendix 1 Rules'!$A$2:$A$16))))+(IF(K24="",0,INDEX('Appendix 1 Rules'!$C$2:$C$16,MATCH(F24,'Appendix 1 Rules'!$A$2:$A$16))))+(IF(M24="",0,INDEX('Appendix 1 Rules'!$D$2:$D$16,MATCH(F24,'Appendix 1 Rules'!$A$2:$A$16))))+(IF(O24="",0,INDEX('Appendix 1 Rules'!$E$2:$E$16,MATCH(F24,'Appendix 1 Rules'!$A$2:$A$16))))+(IF(Q24="",0,INDEX('Appendix 1 Rules'!$F$2:$F$16,MATCH(F24,'Appendix 1 Rules'!$A$2:$A$16))))+(IF(S24="",0,INDEX('Appendix 1 Rules'!$G$2:$G$16,MATCH(F24,'Appendix 1 Rules'!$A$2:$A$16))))+(IF(U24="",0,INDEX('Appendix 1 Rules'!$H$2:$H$16,MATCH(F24,'Appendix 1 Rules'!$A$2:$A$16))))+(IF(W24="",0,INDEX('Appendix 1 Rules'!$I$2:$I$16,MATCH(F24,'Appendix 1 Rules'!$A$2:$A$16))))+(IF(Y24="",0,INDEX('Appendix 1 Rules'!$J$2:$J$16,MATCH(F24,'Appendix 1 Rules'!$A$2:$A$16))))+(IF(AA24="",0,INDEX('Appendix 1 Rules'!$K$2:$K$16,MATCH(F24,'Appendix 1 Rules'!$A$2:$A$16))))+(IF(AC24="",0,INDEX('Appendix 1 Rules'!$L$2:$L$16,MATCH(F24,'Appendix 1 Rules'!$A$2:$A$16))))+(IF(AE24="",0,INDEX('Appendix 1 Rules'!$M$2:$M$16,MATCH(F24,'Appendix 1 Rules'!$A$2:$A$16))))+IF(F24="b1",VLOOKUP(F24,'Appendix 1 Rules'!$A$1:$N$16,14))+IF(F24="b2",VLOOKUP(F24,'Appendix 1 Rules'!$A$1:$N$16,14))+IF(F24="d",VLOOKUP(F24,'Appendix 1 Rules'!$A$1:$N$16,14))+IF(F24="f1",VLOOKUP(F24,'Appendix 1 Rules'!$A$1:$N$16,14))+IF(F24="f2",VLOOKUP(F24,'Appendix 1 Rules'!$A$1:$N$16,14))+IF(F24="g",VLOOKUP(F24,'Appendix 1 Rules'!$A$1:$N$16,14))+IF(F24="h",VLOOKUP(F24,'Appendix 1 Rules'!$A$1:$N$16,14))+IF(F24="i1",VLOOKUP(F24,'Appendix 1 Rules'!$A$1:$N$16,14))+IF(F24="i2",VLOOKUP(F24,'Appendix 1 Rules'!$A$1:$N$16,14))+IF(F24="j",VLOOKUP(F24,'Appendix 1 Rules'!$A$1:$N$16,14))+IF(F24="k",VLOOKUP(F24,'Appendix 1 Rules'!$A$1:$N$16,14)))))</f>
        <v/>
      </c>
      <c r="I24" s="8"/>
      <c r="J24" s="13"/>
      <c r="K24" s="8"/>
      <c r="L24" s="13"/>
      <c r="M24" s="8"/>
      <c r="N24" s="13"/>
      <c r="O24" s="8"/>
      <c r="P24" s="13"/>
      <c r="Q24" s="8"/>
      <c r="R24" s="13"/>
      <c r="S24" s="8"/>
      <c r="T24" s="13"/>
      <c r="U24" s="8"/>
      <c r="V24" s="13"/>
      <c r="W24" s="8"/>
      <c r="X24" s="13"/>
      <c r="Y24" s="8"/>
      <c r="Z24" s="13"/>
      <c r="AA24" s="8"/>
      <c r="AB24" s="13"/>
      <c r="AC24" s="8"/>
      <c r="AD24" s="13"/>
      <c r="AE24" s="8"/>
      <c r="AF24" s="13"/>
    </row>
    <row r="25" spans="1:32" ht="18" customHeight="1" x14ac:dyDescent="0.2">
      <c r="B25" s="75"/>
      <c r="C25" s="8"/>
      <c r="D25" s="15"/>
      <c r="E25" s="8"/>
      <c r="F25" s="8"/>
      <c r="G25" s="20" t="str">
        <f>IF(F25="","",SUMPRODUCT(IF(I25="",0,INDEX('Appendix 1 Rules'!$B$2:$B$16,MATCH(F25,'Appendix 1 Rules'!$A$2:$A$16))))+(IF(K25="",0,INDEX('Appendix 1 Rules'!$C$2:$C$16,MATCH(F25,'Appendix 1 Rules'!$A$2:$A$16))))+(IF(M25="",0,INDEX('Appendix 1 Rules'!$D$2:$D$16,MATCH(F25,'Appendix 1 Rules'!$A$2:$A$16))))+(IF(O25="",0,INDEX('Appendix 1 Rules'!$E$2:$E$16,MATCH(F25,'Appendix 1 Rules'!$A$2:$A$16))))+(IF(Q25="",0,INDEX('Appendix 1 Rules'!$F$2:$F$16,MATCH(F25,'Appendix 1 Rules'!$A$2:$A$16))))+(IF(S25="",0,INDEX('Appendix 1 Rules'!$G$2:$G$16,MATCH(F25,'Appendix 1 Rules'!$A$2:$A$16))))+(IF(U25="",0,INDEX('Appendix 1 Rules'!$H$2:$H$16,MATCH(F25,'Appendix 1 Rules'!$A$2:$A$16))))+(IF(W25="",0,INDEX('Appendix 1 Rules'!$I$2:$I$16,MATCH(F25,'Appendix 1 Rules'!$A$2:$A$16))))+(IF(Y25="",0,INDEX('Appendix 1 Rules'!$J$2:$J$16,MATCH(F25,'Appendix 1 Rules'!$A$2:$A$16))))+(IF(AA25="",0,INDEX('Appendix 1 Rules'!$K$2:$K$16,MATCH(F25,'Appendix 1 Rules'!$A$2:$A$16))))+(IF(AC25="",0,INDEX('Appendix 1 Rules'!$L$2:$L$16,MATCH(F25,'Appendix 1 Rules'!$A$2:$A$16))))+(IF(AE25="",0,INDEX('Appendix 1 Rules'!$M$2:$M$16,MATCH(F25,'Appendix 1 Rules'!$A$2:$A$16))))+IF(F25="b1",VLOOKUP(F25,'Appendix 1 Rules'!$A$1:$N$16,14))+IF(F25="b2",VLOOKUP(F25,'Appendix 1 Rules'!$A$1:$N$16,14))+IF(F25="d",VLOOKUP(F25,'Appendix 1 Rules'!$A$1:$N$16,14))+IF(F25="f1",VLOOKUP(F25,'Appendix 1 Rules'!$A$1:$N$16,14))+IF(F25="f2",VLOOKUP(F25,'Appendix 1 Rules'!$A$1:$N$16,14))+IF(F25="g",VLOOKUP(F25,'Appendix 1 Rules'!$A$1:$N$16,14))+IF(F25="h",VLOOKUP(F25,'Appendix 1 Rules'!$A$1:$N$16,14))+IF(F25="i1",VLOOKUP(F25,'Appendix 1 Rules'!$A$1:$N$16,14))+IF(F25="i2",VLOOKUP(F25,'Appendix 1 Rules'!$A$1:$N$16,14))+IF(F25="j",VLOOKUP(F25,'Appendix 1 Rules'!$A$1:$N$16,14))+IF(F25="k",VLOOKUP(F25,'Appendix 1 Rules'!$A$1:$N$16,14)))</f>
        <v/>
      </c>
      <c r="H25" s="80" t="str">
        <f>IF(F25="","",IF(OR(F25="b1",F25="b2",F25="d",F25="f1",F25="f2",F25="h",F25="i1",F25="i2",F25="j",F25="k"),MIN(G25,VLOOKUP(F25,'Appx 1 (Res) Rules'!$A:$D,4,0)),MIN(G25,VLOOKUP(F25,'Appx 1 (Res) Rules'!$A:$D,4,0),SUMPRODUCT(IF(I25="",0,INDEX('Appendix 1 Rules'!$B$2:$B$16,MATCH(F25,'Appendix 1 Rules'!$A$2:$A$16))))+(IF(K25="",0,INDEX('Appendix 1 Rules'!$C$2:$C$16,MATCH(F25,'Appendix 1 Rules'!$A$2:$A$16))))+(IF(M25="",0,INDEX('Appendix 1 Rules'!$D$2:$D$16,MATCH(F25,'Appendix 1 Rules'!$A$2:$A$16))))+(IF(O25="",0,INDEX('Appendix 1 Rules'!$E$2:$E$16,MATCH(F25,'Appendix 1 Rules'!$A$2:$A$16))))+(IF(Q25="",0,INDEX('Appendix 1 Rules'!$F$2:$F$16,MATCH(F25,'Appendix 1 Rules'!$A$2:$A$16))))+(IF(S25="",0,INDEX('Appendix 1 Rules'!$G$2:$G$16,MATCH(F25,'Appendix 1 Rules'!$A$2:$A$16))))+(IF(U25="",0,INDEX('Appendix 1 Rules'!$H$2:$H$16,MATCH(F25,'Appendix 1 Rules'!$A$2:$A$16))))+(IF(W25="",0,INDEX('Appendix 1 Rules'!$I$2:$I$16,MATCH(F25,'Appendix 1 Rules'!$A$2:$A$16))))+(IF(Y25="",0,INDEX('Appendix 1 Rules'!$J$2:$J$16,MATCH(F25,'Appendix 1 Rules'!$A$2:$A$16))))+(IF(AA25="",0,INDEX('Appendix 1 Rules'!$K$2:$K$16,MATCH(F25,'Appendix 1 Rules'!$A$2:$A$16))))+(IF(AC25="",0,INDEX('Appendix 1 Rules'!$L$2:$L$16,MATCH(F25,'Appendix 1 Rules'!$A$2:$A$16))))+(IF(AE25="",0,INDEX('Appendix 1 Rules'!$M$2:$M$16,MATCH(F25,'Appendix 1 Rules'!$A$2:$A$16))))+IF(F25="b1",VLOOKUP(F25,'Appendix 1 Rules'!$A$1:$N$16,14))+IF(F25="b2",VLOOKUP(F25,'Appendix 1 Rules'!$A$1:$N$16,14))+IF(F25="d",VLOOKUP(F25,'Appendix 1 Rules'!$A$1:$N$16,14))+IF(F25="f1",VLOOKUP(F25,'Appendix 1 Rules'!$A$1:$N$16,14))+IF(F25="f2",VLOOKUP(F25,'Appendix 1 Rules'!$A$1:$N$16,14))+IF(F25="g",VLOOKUP(F25,'Appendix 1 Rules'!$A$1:$N$16,14))+IF(F25="h",VLOOKUP(F25,'Appendix 1 Rules'!$A$1:$N$16,14))+IF(F25="i1",VLOOKUP(F25,'Appendix 1 Rules'!$A$1:$N$16,14))+IF(F25="i2",VLOOKUP(F25,'Appendix 1 Rules'!$A$1:$N$16,14))+IF(F25="j",VLOOKUP(F25,'Appendix 1 Rules'!$A$1:$N$16,14))+IF(F25="k",VLOOKUP(F25,'Appendix 1 Rules'!$A$1:$N$16,14)))))</f>
        <v/>
      </c>
      <c r="I25" s="8"/>
      <c r="J25" s="13"/>
      <c r="K25" s="8"/>
      <c r="L25" s="13"/>
      <c r="M25" s="8"/>
      <c r="N25" s="13"/>
      <c r="O25" s="8"/>
      <c r="P25" s="13"/>
      <c r="Q25" s="8"/>
      <c r="R25" s="13"/>
      <c r="S25" s="8"/>
      <c r="T25" s="13"/>
      <c r="U25" s="8"/>
      <c r="V25" s="13"/>
      <c r="W25" s="8"/>
      <c r="X25" s="13"/>
      <c r="Y25" s="8"/>
      <c r="Z25" s="13"/>
      <c r="AA25" s="8"/>
      <c r="AB25" s="13"/>
      <c r="AC25" s="8"/>
      <c r="AD25" s="13"/>
      <c r="AE25" s="8"/>
      <c r="AF25" s="13"/>
    </row>
    <row r="26" spans="1:32" ht="18" customHeight="1" x14ac:dyDescent="0.2">
      <c r="B26" s="75"/>
      <c r="C26" s="8"/>
      <c r="D26" s="15"/>
      <c r="E26" s="8"/>
      <c r="F26" s="8"/>
      <c r="G26" s="20" t="str">
        <f>IF(F26="","",SUMPRODUCT(IF(I26="",0,INDEX('Appendix 1 Rules'!$B$2:$B$16,MATCH(F26,'Appendix 1 Rules'!$A$2:$A$16))))+(IF(K26="",0,INDEX('Appendix 1 Rules'!$C$2:$C$16,MATCH(F26,'Appendix 1 Rules'!$A$2:$A$16))))+(IF(M26="",0,INDEX('Appendix 1 Rules'!$D$2:$D$16,MATCH(F26,'Appendix 1 Rules'!$A$2:$A$16))))+(IF(O26="",0,INDEX('Appendix 1 Rules'!$E$2:$E$16,MATCH(F26,'Appendix 1 Rules'!$A$2:$A$16))))+(IF(Q26="",0,INDEX('Appendix 1 Rules'!$F$2:$F$16,MATCH(F26,'Appendix 1 Rules'!$A$2:$A$16))))+(IF(S26="",0,INDEX('Appendix 1 Rules'!$G$2:$G$16,MATCH(F26,'Appendix 1 Rules'!$A$2:$A$16))))+(IF(U26="",0,INDEX('Appendix 1 Rules'!$H$2:$H$16,MATCH(F26,'Appendix 1 Rules'!$A$2:$A$16))))+(IF(W26="",0,INDEX('Appendix 1 Rules'!$I$2:$I$16,MATCH(F26,'Appendix 1 Rules'!$A$2:$A$16))))+(IF(Y26="",0,INDEX('Appendix 1 Rules'!$J$2:$J$16,MATCH(F26,'Appendix 1 Rules'!$A$2:$A$16))))+(IF(AA26="",0,INDEX('Appendix 1 Rules'!$K$2:$K$16,MATCH(F26,'Appendix 1 Rules'!$A$2:$A$16))))+(IF(AC26="",0,INDEX('Appendix 1 Rules'!$L$2:$L$16,MATCH(F26,'Appendix 1 Rules'!$A$2:$A$16))))+(IF(AE26="",0,INDEX('Appendix 1 Rules'!$M$2:$M$16,MATCH(F26,'Appendix 1 Rules'!$A$2:$A$16))))+IF(F26="b1",VLOOKUP(F26,'Appendix 1 Rules'!$A$1:$N$16,14))+IF(F26="b2",VLOOKUP(F26,'Appendix 1 Rules'!$A$1:$N$16,14))+IF(F26="d",VLOOKUP(F26,'Appendix 1 Rules'!$A$1:$N$16,14))+IF(F26="f1",VLOOKUP(F26,'Appendix 1 Rules'!$A$1:$N$16,14))+IF(F26="f2",VLOOKUP(F26,'Appendix 1 Rules'!$A$1:$N$16,14))+IF(F26="g",VLOOKUP(F26,'Appendix 1 Rules'!$A$1:$N$16,14))+IF(F26="h",VLOOKUP(F26,'Appendix 1 Rules'!$A$1:$N$16,14))+IF(F26="i1",VLOOKUP(F26,'Appendix 1 Rules'!$A$1:$N$16,14))+IF(F26="i2",VLOOKUP(F26,'Appendix 1 Rules'!$A$1:$N$16,14))+IF(F26="j",VLOOKUP(F26,'Appendix 1 Rules'!$A$1:$N$16,14))+IF(F26="k",VLOOKUP(F26,'Appendix 1 Rules'!$A$1:$N$16,14)))</f>
        <v/>
      </c>
      <c r="H26" s="80" t="str">
        <f>IF(F26="","",IF(OR(F26="b1",F26="b2",F26="d",F26="f1",F26="f2",F26="h",F26="i1",F26="i2",F26="j",F26="k"),MIN(G26,VLOOKUP(F26,'Appx 1 (Res) Rules'!$A:$D,4,0)),MIN(G26,VLOOKUP(F26,'Appx 1 (Res) Rules'!$A:$D,4,0),SUMPRODUCT(IF(I26="",0,INDEX('Appendix 1 Rules'!$B$2:$B$16,MATCH(F26,'Appendix 1 Rules'!$A$2:$A$16))))+(IF(K26="",0,INDEX('Appendix 1 Rules'!$C$2:$C$16,MATCH(F26,'Appendix 1 Rules'!$A$2:$A$16))))+(IF(M26="",0,INDEX('Appendix 1 Rules'!$D$2:$D$16,MATCH(F26,'Appendix 1 Rules'!$A$2:$A$16))))+(IF(O26="",0,INDEX('Appendix 1 Rules'!$E$2:$E$16,MATCH(F26,'Appendix 1 Rules'!$A$2:$A$16))))+(IF(Q26="",0,INDEX('Appendix 1 Rules'!$F$2:$F$16,MATCH(F26,'Appendix 1 Rules'!$A$2:$A$16))))+(IF(S26="",0,INDEX('Appendix 1 Rules'!$G$2:$G$16,MATCH(F26,'Appendix 1 Rules'!$A$2:$A$16))))+(IF(U26="",0,INDEX('Appendix 1 Rules'!$H$2:$H$16,MATCH(F26,'Appendix 1 Rules'!$A$2:$A$16))))+(IF(W26="",0,INDEX('Appendix 1 Rules'!$I$2:$I$16,MATCH(F26,'Appendix 1 Rules'!$A$2:$A$16))))+(IF(Y26="",0,INDEX('Appendix 1 Rules'!$J$2:$J$16,MATCH(F26,'Appendix 1 Rules'!$A$2:$A$16))))+(IF(AA26="",0,INDEX('Appendix 1 Rules'!$K$2:$K$16,MATCH(F26,'Appendix 1 Rules'!$A$2:$A$16))))+(IF(AC26="",0,INDEX('Appendix 1 Rules'!$L$2:$L$16,MATCH(F26,'Appendix 1 Rules'!$A$2:$A$16))))+(IF(AE26="",0,INDEX('Appendix 1 Rules'!$M$2:$M$16,MATCH(F26,'Appendix 1 Rules'!$A$2:$A$16))))+IF(F26="b1",VLOOKUP(F26,'Appendix 1 Rules'!$A$1:$N$16,14))+IF(F26="b2",VLOOKUP(F26,'Appendix 1 Rules'!$A$1:$N$16,14))+IF(F26="d",VLOOKUP(F26,'Appendix 1 Rules'!$A$1:$N$16,14))+IF(F26="f1",VLOOKUP(F26,'Appendix 1 Rules'!$A$1:$N$16,14))+IF(F26="f2",VLOOKUP(F26,'Appendix 1 Rules'!$A$1:$N$16,14))+IF(F26="g",VLOOKUP(F26,'Appendix 1 Rules'!$A$1:$N$16,14))+IF(F26="h",VLOOKUP(F26,'Appendix 1 Rules'!$A$1:$N$16,14))+IF(F26="i1",VLOOKUP(F26,'Appendix 1 Rules'!$A$1:$N$16,14))+IF(F26="i2",VLOOKUP(F26,'Appendix 1 Rules'!$A$1:$N$16,14))+IF(F26="j",VLOOKUP(F26,'Appendix 1 Rules'!$A$1:$N$16,14))+IF(F26="k",VLOOKUP(F26,'Appendix 1 Rules'!$A$1:$N$16,14)))))</f>
        <v/>
      </c>
      <c r="I26" s="8"/>
      <c r="J26" s="13"/>
      <c r="K26" s="8"/>
      <c r="L26" s="13"/>
      <c r="M26" s="8"/>
      <c r="N26" s="13"/>
      <c r="O26" s="8"/>
      <c r="P26" s="13"/>
      <c r="Q26" s="8"/>
      <c r="R26" s="13"/>
      <c r="S26" s="8"/>
      <c r="T26" s="13"/>
      <c r="U26" s="8"/>
      <c r="V26" s="13"/>
      <c r="W26" s="8"/>
      <c r="X26" s="13"/>
      <c r="Y26" s="8"/>
      <c r="Z26" s="13"/>
      <c r="AA26" s="8"/>
      <c r="AB26" s="13"/>
      <c r="AC26" s="8"/>
      <c r="AD26" s="13"/>
      <c r="AE26" s="8"/>
      <c r="AF26" s="13"/>
    </row>
    <row r="27" spans="1:32" ht="18" customHeight="1" x14ac:dyDescent="0.2">
      <c r="B27" s="75"/>
      <c r="C27" s="8"/>
      <c r="D27" s="15"/>
      <c r="E27" s="8"/>
      <c r="F27" s="8"/>
      <c r="G27" s="20" t="str">
        <f>IF(F27="","",SUMPRODUCT(IF(I27="",0,INDEX('Appendix 1 Rules'!$B$2:$B$16,MATCH(F27,'Appendix 1 Rules'!$A$2:$A$16))))+(IF(K27="",0,INDEX('Appendix 1 Rules'!$C$2:$C$16,MATCH(F27,'Appendix 1 Rules'!$A$2:$A$16))))+(IF(M27="",0,INDEX('Appendix 1 Rules'!$D$2:$D$16,MATCH(F27,'Appendix 1 Rules'!$A$2:$A$16))))+(IF(O27="",0,INDEX('Appendix 1 Rules'!$E$2:$E$16,MATCH(F27,'Appendix 1 Rules'!$A$2:$A$16))))+(IF(Q27="",0,INDEX('Appendix 1 Rules'!$F$2:$F$16,MATCH(F27,'Appendix 1 Rules'!$A$2:$A$16))))+(IF(S27="",0,INDEX('Appendix 1 Rules'!$G$2:$G$16,MATCH(F27,'Appendix 1 Rules'!$A$2:$A$16))))+(IF(U27="",0,INDEX('Appendix 1 Rules'!$H$2:$H$16,MATCH(F27,'Appendix 1 Rules'!$A$2:$A$16))))+(IF(W27="",0,INDEX('Appendix 1 Rules'!$I$2:$I$16,MATCH(F27,'Appendix 1 Rules'!$A$2:$A$16))))+(IF(Y27="",0,INDEX('Appendix 1 Rules'!$J$2:$J$16,MATCH(F27,'Appendix 1 Rules'!$A$2:$A$16))))+(IF(AA27="",0,INDEX('Appendix 1 Rules'!$K$2:$K$16,MATCH(F27,'Appendix 1 Rules'!$A$2:$A$16))))+(IF(AC27="",0,INDEX('Appendix 1 Rules'!$L$2:$L$16,MATCH(F27,'Appendix 1 Rules'!$A$2:$A$16))))+(IF(AE27="",0,INDEX('Appendix 1 Rules'!$M$2:$M$16,MATCH(F27,'Appendix 1 Rules'!$A$2:$A$16))))+IF(F27="b1",VLOOKUP(F27,'Appendix 1 Rules'!$A$1:$N$16,14))+IF(F27="b2",VLOOKUP(F27,'Appendix 1 Rules'!$A$1:$N$16,14))+IF(F27="d",VLOOKUP(F27,'Appendix 1 Rules'!$A$1:$N$16,14))+IF(F27="f1",VLOOKUP(F27,'Appendix 1 Rules'!$A$1:$N$16,14))+IF(F27="f2",VLOOKUP(F27,'Appendix 1 Rules'!$A$1:$N$16,14))+IF(F27="g",VLOOKUP(F27,'Appendix 1 Rules'!$A$1:$N$16,14))+IF(F27="h",VLOOKUP(F27,'Appendix 1 Rules'!$A$1:$N$16,14))+IF(F27="i1",VLOOKUP(F27,'Appendix 1 Rules'!$A$1:$N$16,14))+IF(F27="i2",VLOOKUP(F27,'Appendix 1 Rules'!$A$1:$N$16,14))+IF(F27="j",VLOOKUP(F27,'Appendix 1 Rules'!$A$1:$N$16,14))+IF(F27="k",VLOOKUP(F27,'Appendix 1 Rules'!$A$1:$N$16,14)))</f>
        <v/>
      </c>
      <c r="H27" s="80" t="str">
        <f>IF(F27="","",IF(OR(F27="b1",F27="b2",F27="d",F27="f1",F27="f2",F27="h",F27="i1",F27="i2",F27="j",F27="k"),MIN(G27,VLOOKUP(F27,'Appx 1 (Res) Rules'!$A:$D,4,0)),MIN(G27,VLOOKUP(F27,'Appx 1 (Res) Rules'!$A:$D,4,0),SUMPRODUCT(IF(I27="",0,INDEX('Appendix 1 Rules'!$B$2:$B$16,MATCH(F27,'Appendix 1 Rules'!$A$2:$A$16))))+(IF(K27="",0,INDEX('Appendix 1 Rules'!$C$2:$C$16,MATCH(F27,'Appendix 1 Rules'!$A$2:$A$16))))+(IF(M27="",0,INDEX('Appendix 1 Rules'!$D$2:$D$16,MATCH(F27,'Appendix 1 Rules'!$A$2:$A$16))))+(IF(O27="",0,INDEX('Appendix 1 Rules'!$E$2:$E$16,MATCH(F27,'Appendix 1 Rules'!$A$2:$A$16))))+(IF(Q27="",0,INDEX('Appendix 1 Rules'!$F$2:$F$16,MATCH(F27,'Appendix 1 Rules'!$A$2:$A$16))))+(IF(S27="",0,INDEX('Appendix 1 Rules'!$G$2:$G$16,MATCH(F27,'Appendix 1 Rules'!$A$2:$A$16))))+(IF(U27="",0,INDEX('Appendix 1 Rules'!$H$2:$H$16,MATCH(F27,'Appendix 1 Rules'!$A$2:$A$16))))+(IF(W27="",0,INDEX('Appendix 1 Rules'!$I$2:$I$16,MATCH(F27,'Appendix 1 Rules'!$A$2:$A$16))))+(IF(Y27="",0,INDEX('Appendix 1 Rules'!$J$2:$J$16,MATCH(F27,'Appendix 1 Rules'!$A$2:$A$16))))+(IF(AA27="",0,INDEX('Appendix 1 Rules'!$K$2:$K$16,MATCH(F27,'Appendix 1 Rules'!$A$2:$A$16))))+(IF(AC27="",0,INDEX('Appendix 1 Rules'!$L$2:$L$16,MATCH(F27,'Appendix 1 Rules'!$A$2:$A$16))))+(IF(AE27="",0,INDEX('Appendix 1 Rules'!$M$2:$M$16,MATCH(F27,'Appendix 1 Rules'!$A$2:$A$16))))+IF(F27="b1",VLOOKUP(F27,'Appendix 1 Rules'!$A$1:$N$16,14))+IF(F27="b2",VLOOKUP(F27,'Appendix 1 Rules'!$A$1:$N$16,14))+IF(F27="d",VLOOKUP(F27,'Appendix 1 Rules'!$A$1:$N$16,14))+IF(F27="f1",VLOOKUP(F27,'Appendix 1 Rules'!$A$1:$N$16,14))+IF(F27="f2",VLOOKUP(F27,'Appendix 1 Rules'!$A$1:$N$16,14))+IF(F27="g",VLOOKUP(F27,'Appendix 1 Rules'!$A$1:$N$16,14))+IF(F27="h",VLOOKUP(F27,'Appendix 1 Rules'!$A$1:$N$16,14))+IF(F27="i1",VLOOKUP(F27,'Appendix 1 Rules'!$A$1:$N$16,14))+IF(F27="i2",VLOOKUP(F27,'Appendix 1 Rules'!$A$1:$N$16,14))+IF(F27="j",VLOOKUP(F27,'Appendix 1 Rules'!$A$1:$N$16,14))+IF(F27="k",VLOOKUP(F27,'Appendix 1 Rules'!$A$1:$N$16,14)))))</f>
        <v/>
      </c>
      <c r="I27" s="8"/>
      <c r="J27" s="13"/>
      <c r="K27" s="8"/>
      <c r="L27" s="13"/>
      <c r="M27" s="8"/>
      <c r="N27" s="13"/>
      <c r="O27" s="8"/>
      <c r="P27" s="13"/>
      <c r="Q27" s="8"/>
      <c r="R27" s="13"/>
      <c r="S27" s="8"/>
      <c r="T27" s="13"/>
      <c r="U27" s="8"/>
      <c r="V27" s="13"/>
      <c r="W27" s="8"/>
      <c r="X27" s="13"/>
      <c r="Y27" s="8"/>
      <c r="Z27" s="13"/>
      <c r="AA27" s="8"/>
      <c r="AB27" s="13"/>
      <c r="AC27" s="8"/>
      <c r="AD27" s="13"/>
      <c r="AE27" s="8"/>
      <c r="AF27" s="13"/>
    </row>
    <row r="28" spans="1:32" ht="18" customHeight="1" x14ac:dyDescent="0.2">
      <c r="B28" s="75"/>
      <c r="C28" s="8"/>
      <c r="D28" s="15"/>
      <c r="E28" s="8"/>
      <c r="F28" s="8"/>
      <c r="G28" s="20" t="str">
        <f>IF(F28="","",SUMPRODUCT(IF(I28="",0,INDEX('Appendix 1 Rules'!$B$2:$B$16,MATCH(F28,'Appendix 1 Rules'!$A$2:$A$16))))+(IF(K28="",0,INDEX('Appendix 1 Rules'!$C$2:$C$16,MATCH(F28,'Appendix 1 Rules'!$A$2:$A$16))))+(IF(M28="",0,INDEX('Appendix 1 Rules'!$D$2:$D$16,MATCH(F28,'Appendix 1 Rules'!$A$2:$A$16))))+(IF(O28="",0,INDEX('Appendix 1 Rules'!$E$2:$E$16,MATCH(F28,'Appendix 1 Rules'!$A$2:$A$16))))+(IF(Q28="",0,INDEX('Appendix 1 Rules'!$F$2:$F$16,MATCH(F28,'Appendix 1 Rules'!$A$2:$A$16))))+(IF(S28="",0,INDEX('Appendix 1 Rules'!$G$2:$G$16,MATCH(F28,'Appendix 1 Rules'!$A$2:$A$16))))+(IF(U28="",0,INDEX('Appendix 1 Rules'!$H$2:$H$16,MATCH(F28,'Appendix 1 Rules'!$A$2:$A$16))))+(IF(W28="",0,INDEX('Appendix 1 Rules'!$I$2:$I$16,MATCH(F28,'Appendix 1 Rules'!$A$2:$A$16))))+(IF(Y28="",0,INDEX('Appendix 1 Rules'!$J$2:$J$16,MATCH(F28,'Appendix 1 Rules'!$A$2:$A$16))))+(IF(AA28="",0,INDEX('Appendix 1 Rules'!$K$2:$K$16,MATCH(F28,'Appendix 1 Rules'!$A$2:$A$16))))+(IF(AC28="",0,INDEX('Appendix 1 Rules'!$L$2:$L$16,MATCH(F28,'Appendix 1 Rules'!$A$2:$A$16))))+(IF(AE28="",0,INDEX('Appendix 1 Rules'!$M$2:$M$16,MATCH(F28,'Appendix 1 Rules'!$A$2:$A$16))))+IF(F28="b1",VLOOKUP(F28,'Appendix 1 Rules'!$A$1:$N$16,14))+IF(F28="b2",VLOOKUP(F28,'Appendix 1 Rules'!$A$1:$N$16,14))+IF(F28="d",VLOOKUP(F28,'Appendix 1 Rules'!$A$1:$N$16,14))+IF(F28="f1",VLOOKUP(F28,'Appendix 1 Rules'!$A$1:$N$16,14))+IF(F28="f2",VLOOKUP(F28,'Appendix 1 Rules'!$A$1:$N$16,14))+IF(F28="g",VLOOKUP(F28,'Appendix 1 Rules'!$A$1:$N$16,14))+IF(F28="h",VLOOKUP(F28,'Appendix 1 Rules'!$A$1:$N$16,14))+IF(F28="i1",VLOOKUP(F28,'Appendix 1 Rules'!$A$1:$N$16,14))+IF(F28="i2",VLOOKUP(F28,'Appendix 1 Rules'!$A$1:$N$16,14))+IF(F28="j",VLOOKUP(F28,'Appendix 1 Rules'!$A$1:$N$16,14))+IF(F28="k",VLOOKUP(F28,'Appendix 1 Rules'!$A$1:$N$16,14)))</f>
        <v/>
      </c>
      <c r="H28" s="80" t="str">
        <f>IF(F28="","",IF(OR(F28="b1",F28="b2",F28="d",F28="f1",F28="f2",F28="h",F28="i1",F28="i2",F28="j",F28="k"),MIN(G28,VLOOKUP(F28,'Appx 1 (Res) Rules'!$A:$D,4,0)),MIN(G28,VLOOKUP(F28,'Appx 1 (Res) Rules'!$A:$D,4,0),SUMPRODUCT(IF(I28="",0,INDEX('Appendix 1 Rules'!$B$2:$B$16,MATCH(F28,'Appendix 1 Rules'!$A$2:$A$16))))+(IF(K28="",0,INDEX('Appendix 1 Rules'!$C$2:$C$16,MATCH(F28,'Appendix 1 Rules'!$A$2:$A$16))))+(IF(M28="",0,INDEX('Appendix 1 Rules'!$D$2:$D$16,MATCH(F28,'Appendix 1 Rules'!$A$2:$A$16))))+(IF(O28="",0,INDEX('Appendix 1 Rules'!$E$2:$E$16,MATCH(F28,'Appendix 1 Rules'!$A$2:$A$16))))+(IF(Q28="",0,INDEX('Appendix 1 Rules'!$F$2:$F$16,MATCH(F28,'Appendix 1 Rules'!$A$2:$A$16))))+(IF(S28="",0,INDEX('Appendix 1 Rules'!$G$2:$G$16,MATCH(F28,'Appendix 1 Rules'!$A$2:$A$16))))+(IF(U28="",0,INDEX('Appendix 1 Rules'!$H$2:$H$16,MATCH(F28,'Appendix 1 Rules'!$A$2:$A$16))))+(IF(W28="",0,INDEX('Appendix 1 Rules'!$I$2:$I$16,MATCH(F28,'Appendix 1 Rules'!$A$2:$A$16))))+(IF(Y28="",0,INDEX('Appendix 1 Rules'!$J$2:$J$16,MATCH(F28,'Appendix 1 Rules'!$A$2:$A$16))))+(IF(AA28="",0,INDEX('Appendix 1 Rules'!$K$2:$K$16,MATCH(F28,'Appendix 1 Rules'!$A$2:$A$16))))+(IF(AC28="",0,INDEX('Appendix 1 Rules'!$L$2:$L$16,MATCH(F28,'Appendix 1 Rules'!$A$2:$A$16))))+(IF(AE28="",0,INDEX('Appendix 1 Rules'!$M$2:$M$16,MATCH(F28,'Appendix 1 Rules'!$A$2:$A$16))))+IF(F28="b1",VLOOKUP(F28,'Appendix 1 Rules'!$A$1:$N$16,14))+IF(F28="b2",VLOOKUP(F28,'Appendix 1 Rules'!$A$1:$N$16,14))+IF(F28="d",VLOOKUP(F28,'Appendix 1 Rules'!$A$1:$N$16,14))+IF(F28="f1",VLOOKUP(F28,'Appendix 1 Rules'!$A$1:$N$16,14))+IF(F28="f2",VLOOKUP(F28,'Appendix 1 Rules'!$A$1:$N$16,14))+IF(F28="g",VLOOKUP(F28,'Appendix 1 Rules'!$A$1:$N$16,14))+IF(F28="h",VLOOKUP(F28,'Appendix 1 Rules'!$A$1:$N$16,14))+IF(F28="i1",VLOOKUP(F28,'Appendix 1 Rules'!$A$1:$N$16,14))+IF(F28="i2",VLOOKUP(F28,'Appendix 1 Rules'!$A$1:$N$16,14))+IF(F28="j",VLOOKUP(F28,'Appendix 1 Rules'!$A$1:$N$16,14))+IF(F28="k",VLOOKUP(F28,'Appendix 1 Rules'!$A$1:$N$16,14)))))</f>
        <v/>
      </c>
      <c r="I28" s="8"/>
      <c r="J28" s="13"/>
      <c r="K28" s="8"/>
      <c r="L28" s="13"/>
      <c r="M28" s="8"/>
      <c r="N28" s="13"/>
      <c r="O28" s="8"/>
      <c r="P28" s="13"/>
      <c r="Q28" s="8"/>
      <c r="R28" s="13"/>
      <c r="S28" s="8"/>
      <c r="T28" s="13"/>
      <c r="U28" s="8"/>
      <c r="V28" s="13"/>
      <c r="W28" s="8"/>
      <c r="X28" s="13"/>
      <c r="Y28" s="8"/>
      <c r="Z28" s="13"/>
      <c r="AA28" s="8"/>
      <c r="AB28" s="13"/>
      <c r="AC28" s="8"/>
      <c r="AD28" s="13"/>
      <c r="AE28" s="8"/>
      <c r="AF28" s="13"/>
    </row>
    <row r="29" spans="1:32" ht="18" customHeight="1" x14ac:dyDescent="0.2">
      <c r="B29" s="75"/>
      <c r="C29" s="8"/>
      <c r="D29" s="15"/>
      <c r="E29" s="8"/>
      <c r="F29" s="8"/>
      <c r="G29" s="20" t="str">
        <f>IF(F29="","",SUMPRODUCT(IF(I29="",0,INDEX('Appendix 1 Rules'!$B$2:$B$16,MATCH(F29,'Appendix 1 Rules'!$A$2:$A$16))))+(IF(K29="",0,INDEX('Appendix 1 Rules'!$C$2:$C$16,MATCH(F29,'Appendix 1 Rules'!$A$2:$A$16))))+(IF(M29="",0,INDEX('Appendix 1 Rules'!$D$2:$D$16,MATCH(F29,'Appendix 1 Rules'!$A$2:$A$16))))+(IF(O29="",0,INDEX('Appendix 1 Rules'!$E$2:$E$16,MATCH(F29,'Appendix 1 Rules'!$A$2:$A$16))))+(IF(Q29="",0,INDEX('Appendix 1 Rules'!$F$2:$F$16,MATCH(F29,'Appendix 1 Rules'!$A$2:$A$16))))+(IF(S29="",0,INDEX('Appendix 1 Rules'!$G$2:$G$16,MATCH(F29,'Appendix 1 Rules'!$A$2:$A$16))))+(IF(U29="",0,INDEX('Appendix 1 Rules'!$H$2:$H$16,MATCH(F29,'Appendix 1 Rules'!$A$2:$A$16))))+(IF(W29="",0,INDEX('Appendix 1 Rules'!$I$2:$I$16,MATCH(F29,'Appendix 1 Rules'!$A$2:$A$16))))+(IF(Y29="",0,INDEX('Appendix 1 Rules'!$J$2:$J$16,MATCH(F29,'Appendix 1 Rules'!$A$2:$A$16))))+(IF(AA29="",0,INDEX('Appendix 1 Rules'!$K$2:$K$16,MATCH(F29,'Appendix 1 Rules'!$A$2:$A$16))))+(IF(AC29="",0,INDEX('Appendix 1 Rules'!$L$2:$L$16,MATCH(F29,'Appendix 1 Rules'!$A$2:$A$16))))+(IF(AE29="",0,INDEX('Appendix 1 Rules'!$M$2:$M$16,MATCH(F29,'Appendix 1 Rules'!$A$2:$A$16))))+IF(F29="b1",VLOOKUP(F29,'Appendix 1 Rules'!$A$1:$N$16,14))+IF(F29="b2",VLOOKUP(F29,'Appendix 1 Rules'!$A$1:$N$16,14))+IF(F29="d",VLOOKUP(F29,'Appendix 1 Rules'!$A$1:$N$16,14))+IF(F29="f1",VLOOKUP(F29,'Appendix 1 Rules'!$A$1:$N$16,14))+IF(F29="f2",VLOOKUP(F29,'Appendix 1 Rules'!$A$1:$N$16,14))+IF(F29="g",VLOOKUP(F29,'Appendix 1 Rules'!$A$1:$N$16,14))+IF(F29="h",VLOOKUP(F29,'Appendix 1 Rules'!$A$1:$N$16,14))+IF(F29="i1",VLOOKUP(F29,'Appendix 1 Rules'!$A$1:$N$16,14))+IF(F29="i2",VLOOKUP(F29,'Appendix 1 Rules'!$A$1:$N$16,14))+IF(F29="j",VLOOKUP(F29,'Appendix 1 Rules'!$A$1:$N$16,14))+IF(F29="k",VLOOKUP(F29,'Appendix 1 Rules'!$A$1:$N$16,14)))</f>
        <v/>
      </c>
      <c r="H29" s="80" t="str">
        <f>IF(F29="","",IF(OR(F29="b1",F29="b2",F29="d",F29="f1",F29="f2",F29="h",F29="i1",F29="i2",F29="j",F29="k"),MIN(G29,VLOOKUP(F29,'Appx 1 (Res) Rules'!$A:$D,4,0)),MIN(G29,VLOOKUP(F29,'Appx 1 (Res) Rules'!$A:$D,4,0),SUMPRODUCT(IF(I29="",0,INDEX('Appendix 1 Rules'!$B$2:$B$16,MATCH(F29,'Appendix 1 Rules'!$A$2:$A$16))))+(IF(K29="",0,INDEX('Appendix 1 Rules'!$C$2:$C$16,MATCH(F29,'Appendix 1 Rules'!$A$2:$A$16))))+(IF(M29="",0,INDEX('Appendix 1 Rules'!$D$2:$D$16,MATCH(F29,'Appendix 1 Rules'!$A$2:$A$16))))+(IF(O29="",0,INDEX('Appendix 1 Rules'!$E$2:$E$16,MATCH(F29,'Appendix 1 Rules'!$A$2:$A$16))))+(IF(Q29="",0,INDEX('Appendix 1 Rules'!$F$2:$F$16,MATCH(F29,'Appendix 1 Rules'!$A$2:$A$16))))+(IF(S29="",0,INDEX('Appendix 1 Rules'!$G$2:$G$16,MATCH(F29,'Appendix 1 Rules'!$A$2:$A$16))))+(IF(U29="",0,INDEX('Appendix 1 Rules'!$H$2:$H$16,MATCH(F29,'Appendix 1 Rules'!$A$2:$A$16))))+(IF(W29="",0,INDEX('Appendix 1 Rules'!$I$2:$I$16,MATCH(F29,'Appendix 1 Rules'!$A$2:$A$16))))+(IF(Y29="",0,INDEX('Appendix 1 Rules'!$J$2:$J$16,MATCH(F29,'Appendix 1 Rules'!$A$2:$A$16))))+(IF(AA29="",0,INDEX('Appendix 1 Rules'!$K$2:$K$16,MATCH(F29,'Appendix 1 Rules'!$A$2:$A$16))))+(IF(AC29="",0,INDEX('Appendix 1 Rules'!$L$2:$L$16,MATCH(F29,'Appendix 1 Rules'!$A$2:$A$16))))+(IF(AE29="",0,INDEX('Appendix 1 Rules'!$M$2:$M$16,MATCH(F29,'Appendix 1 Rules'!$A$2:$A$16))))+IF(F29="b1",VLOOKUP(F29,'Appendix 1 Rules'!$A$1:$N$16,14))+IF(F29="b2",VLOOKUP(F29,'Appendix 1 Rules'!$A$1:$N$16,14))+IF(F29="d",VLOOKUP(F29,'Appendix 1 Rules'!$A$1:$N$16,14))+IF(F29="f1",VLOOKUP(F29,'Appendix 1 Rules'!$A$1:$N$16,14))+IF(F29="f2",VLOOKUP(F29,'Appendix 1 Rules'!$A$1:$N$16,14))+IF(F29="g",VLOOKUP(F29,'Appendix 1 Rules'!$A$1:$N$16,14))+IF(F29="h",VLOOKUP(F29,'Appendix 1 Rules'!$A$1:$N$16,14))+IF(F29="i1",VLOOKUP(F29,'Appendix 1 Rules'!$A$1:$N$16,14))+IF(F29="i2",VLOOKUP(F29,'Appendix 1 Rules'!$A$1:$N$16,14))+IF(F29="j",VLOOKUP(F29,'Appendix 1 Rules'!$A$1:$N$16,14))+IF(F29="k",VLOOKUP(F29,'Appendix 1 Rules'!$A$1:$N$16,14)))))</f>
        <v/>
      </c>
      <c r="I29" s="8"/>
      <c r="J29" s="13"/>
      <c r="K29" s="8"/>
      <c r="L29" s="13"/>
      <c r="M29" s="8"/>
      <c r="N29" s="13"/>
      <c r="O29" s="8"/>
      <c r="P29" s="13"/>
      <c r="Q29" s="8"/>
      <c r="R29" s="13"/>
      <c r="S29" s="8"/>
      <c r="T29" s="13"/>
      <c r="U29" s="8"/>
      <c r="V29" s="13"/>
      <c r="W29" s="8"/>
      <c r="X29" s="13"/>
      <c r="Y29" s="8"/>
      <c r="Z29" s="13"/>
      <c r="AA29" s="8"/>
      <c r="AB29" s="13"/>
      <c r="AC29" s="8"/>
      <c r="AD29" s="13"/>
      <c r="AE29" s="8"/>
      <c r="AF29" s="13"/>
    </row>
    <row r="30" spans="1:32" ht="18" customHeight="1" x14ac:dyDescent="0.2">
      <c r="B30" s="75"/>
      <c r="C30" s="8"/>
      <c r="D30" s="15"/>
      <c r="E30" s="8"/>
      <c r="F30" s="8"/>
      <c r="G30" s="20" t="str">
        <f>IF(F30="","",SUMPRODUCT(IF(I30="",0,INDEX('Appendix 1 Rules'!$B$2:$B$16,MATCH(F30,'Appendix 1 Rules'!$A$2:$A$16))))+(IF(K30="",0,INDEX('Appendix 1 Rules'!$C$2:$C$16,MATCH(F30,'Appendix 1 Rules'!$A$2:$A$16))))+(IF(M30="",0,INDEX('Appendix 1 Rules'!$D$2:$D$16,MATCH(F30,'Appendix 1 Rules'!$A$2:$A$16))))+(IF(O30="",0,INDEX('Appendix 1 Rules'!$E$2:$E$16,MATCH(F30,'Appendix 1 Rules'!$A$2:$A$16))))+(IF(Q30="",0,INDEX('Appendix 1 Rules'!$F$2:$F$16,MATCH(F30,'Appendix 1 Rules'!$A$2:$A$16))))+(IF(S30="",0,INDEX('Appendix 1 Rules'!$G$2:$G$16,MATCH(F30,'Appendix 1 Rules'!$A$2:$A$16))))+(IF(U30="",0,INDEX('Appendix 1 Rules'!$H$2:$H$16,MATCH(F30,'Appendix 1 Rules'!$A$2:$A$16))))+(IF(W30="",0,INDEX('Appendix 1 Rules'!$I$2:$I$16,MATCH(F30,'Appendix 1 Rules'!$A$2:$A$16))))+(IF(Y30="",0,INDEX('Appendix 1 Rules'!$J$2:$J$16,MATCH(F30,'Appendix 1 Rules'!$A$2:$A$16))))+(IF(AA30="",0,INDEX('Appendix 1 Rules'!$K$2:$K$16,MATCH(F30,'Appendix 1 Rules'!$A$2:$A$16))))+(IF(AC30="",0,INDEX('Appendix 1 Rules'!$L$2:$L$16,MATCH(F30,'Appendix 1 Rules'!$A$2:$A$16))))+(IF(AE30="",0,INDEX('Appendix 1 Rules'!$M$2:$M$16,MATCH(F30,'Appendix 1 Rules'!$A$2:$A$16))))+IF(F30="b1",VLOOKUP(F30,'Appendix 1 Rules'!$A$1:$N$16,14))+IF(F30="b2",VLOOKUP(F30,'Appendix 1 Rules'!$A$1:$N$16,14))+IF(F30="d",VLOOKUP(F30,'Appendix 1 Rules'!$A$1:$N$16,14))+IF(F30="f1",VLOOKUP(F30,'Appendix 1 Rules'!$A$1:$N$16,14))+IF(F30="f2",VLOOKUP(F30,'Appendix 1 Rules'!$A$1:$N$16,14))+IF(F30="g",VLOOKUP(F30,'Appendix 1 Rules'!$A$1:$N$16,14))+IF(F30="h",VLOOKUP(F30,'Appendix 1 Rules'!$A$1:$N$16,14))+IF(F30="i1",VLOOKUP(F30,'Appendix 1 Rules'!$A$1:$N$16,14))+IF(F30="i2",VLOOKUP(F30,'Appendix 1 Rules'!$A$1:$N$16,14))+IF(F30="j",VLOOKUP(F30,'Appendix 1 Rules'!$A$1:$N$16,14))+IF(F30="k",VLOOKUP(F30,'Appendix 1 Rules'!$A$1:$N$16,14)))</f>
        <v/>
      </c>
      <c r="H30" s="80" t="str">
        <f>IF(F30="","",IF(OR(F30="b1",F30="b2",F30="d",F30="f1",F30="f2",F30="h",F30="i1",F30="i2",F30="j",F30="k"),MIN(G30,VLOOKUP(F30,'Appx 1 (Res) Rules'!$A:$D,4,0)),MIN(G30,VLOOKUP(F30,'Appx 1 (Res) Rules'!$A:$D,4,0),SUMPRODUCT(IF(I30="",0,INDEX('Appendix 1 Rules'!$B$2:$B$16,MATCH(F30,'Appendix 1 Rules'!$A$2:$A$16))))+(IF(K30="",0,INDEX('Appendix 1 Rules'!$C$2:$C$16,MATCH(F30,'Appendix 1 Rules'!$A$2:$A$16))))+(IF(M30="",0,INDEX('Appendix 1 Rules'!$D$2:$D$16,MATCH(F30,'Appendix 1 Rules'!$A$2:$A$16))))+(IF(O30="",0,INDEX('Appendix 1 Rules'!$E$2:$E$16,MATCH(F30,'Appendix 1 Rules'!$A$2:$A$16))))+(IF(Q30="",0,INDEX('Appendix 1 Rules'!$F$2:$F$16,MATCH(F30,'Appendix 1 Rules'!$A$2:$A$16))))+(IF(S30="",0,INDEX('Appendix 1 Rules'!$G$2:$G$16,MATCH(F30,'Appendix 1 Rules'!$A$2:$A$16))))+(IF(U30="",0,INDEX('Appendix 1 Rules'!$H$2:$H$16,MATCH(F30,'Appendix 1 Rules'!$A$2:$A$16))))+(IF(W30="",0,INDEX('Appendix 1 Rules'!$I$2:$I$16,MATCH(F30,'Appendix 1 Rules'!$A$2:$A$16))))+(IF(Y30="",0,INDEX('Appendix 1 Rules'!$J$2:$J$16,MATCH(F30,'Appendix 1 Rules'!$A$2:$A$16))))+(IF(AA30="",0,INDEX('Appendix 1 Rules'!$K$2:$K$16,MATCH(F30,'Appendix 1 Rules'!$A$2:$A$16))))+(IF(AC30="",0,INDEX('Appendix 1 Rules'!$L$2:$L$16,MATCH(F30,'Appendix 1 Rules'!$A$2:$A$16))))+(IF(AE30="",0,INDEX('Appendix 1 Rules'!$M$2:$M$16,MATCH(F30,'Appendix 1 Rules'!$A$2:$A$16))))+IF(F30="b1",VLOOKUP(F30,'Appendix 1 Rules'!$A$1:$N$16,14))+IF(F30="b2",VLOOKUP(F30,'Appendix 1 Rules'!$A$1:$N$16,14))+IF(F30="d",VLOOKUP(F30,'Appendix 1 Rules'!$A$1:$N$16,14))+IF(F30="f1",VLOOKUP(F30,'Appendix 1 Rules'!$A$1:$N$16,14))+IF(F30="f2",VLOOKUP(F30,'Appendix 1 Rules'!$A$1:$N$16,14))+IF(F30="g",VLOOKUP(F30,'Appendix 1 Rules'!$A$1:$N$16,14))+IF(F30="h",VLOOKUP(F30,'Appendix 1 Rules'!$A$1:$N$16,14))+IF(F30="i1",VLOOKUP(F30,'Appendix 1 Rules'!$A$1:$N$16,14))+IF(F30="i2",VLOOKUP(F30,'Appendix 1 Rules'!$A$1:$N$16,14))+IF(F30="j",VLOOKUP(F30,'Appendix 1 Rules'!$A$1:$N$16,14))+IF(F30="k",VLOOKUP(F30,'Appendix 1 Rules'!$A$1:$N$16,14)))))</f>
        <v/>
      </c>
      <c r="I30" s="8"/>
      <c r="J30" s="13"/>
      <c r="K30" s="8"/>
      <c r="L30" s="13"/>
      <c r="M30" s="8"/>
      <c r="N30" s="13"/>
      <c r="O30" s="8"/>
      <c r="P30" s="13"/>
      <c r="Q30" s="8"/>
      <c r="R30" s="13"/>
      <c r="S30" s="8"/>
      <c r="T30" s="13"/>
      <c r="U30" s="8"/>
      <c r="V30" s="13"/>
      <c r="W30" s="8"/>
      <c r="X30" s="13"/>
      <c r="Y30" s="8"/>
      <c r="Z30" s="13"/>
      <c r="AA30" s="8"/>
      <c r="AB30" s="13"/>
      <c r="AC30" s="8"/>
      <c r="AD30" s="13"/>
      <c r="AE30" s="8"/>
      <c r="AF30" s="13"/>
    </row>
    <row r="31" spans="1:32" ht="18" customHeight="1" x14ac:dyDescent="0.2">
      <c r="B31" s="75"/>
      <c r="C31" s="8"/>
      <c r="D31" s="15"/>
      <c r="E31" s="8"/>
      <c r="F31" s="8"/>
      <c r="G31" s="20" t="str">
        <f>IF(F31="","",SUMPRODUCT(IF(I31="",0,INDEX('Appendix 1 Rules'!$B$2:$B$16,MATCH(F31,'Appendix 1 Rules'!$A$2:$A$16))))+(IF(K31="",0,INDEX('Appendix 1 Rules'!$C$2:$C$16,MATCH(F31,'Appendix 1 Rules'!$A$2:$A$16))))+(IF(M31="",0,INDEX('Appendix 1 Rules'!$D$2:$D$16,MATCH(F31,'Appendix 1 Rules'!$A$2:$A$16))))+(IF(O31="",0,INDEX('Appendix 1 Rules'!$E$2:$E$16,MATCH(F31,'Appendix 1 Rules'!$A$2:$A$16))))+(IF(Q31="",0,INDEX('Appendix 1 Rules'!$F$2:$F$16,MATCH(F31,'Appendix 1 Rules'!$A$2:$A$16))))+(IF(S31="",0,INDEX('Appendix 1 Rules'!$G$2:$G$16,MATCH(F31,'Appendix 1 Rules'!$A$2:$A$16))))+(IF(U31="",0,INDEX('Appendix 1 Rules'!$H$2:$H$16,MATCH(F31,'Appendix 1 Rules'!$A$2:$A$16))))+(IF(W31="",0,INDEX('Appendix 1 Rules'!$I$2:$I$16,MATCH(F31,'Appendix 1 Rules'!$A$2:$A$16))))+(IF(Y31="",0,INDEX('Appendix 1 Rules'!$J$2:$J$16,MATCH(F31,'Appendix 1 Rules'!$A$2:$A$16))))+(IF(AA31="",0,INDEX('Appendix 1 Rules'!$K$2:$K$16,MATCH(F31,'Appendix 1 Rules'!$A$2:$A$16))))+(IF(AC31="",0,INDEX('Appendix 1 Rules'!$L$2:$L$16,MATCH(F31,'Appendix 1 Rules'!$A$2:$A$16))))+(IF(AE31="",0,INDEX('Appendix 1 Rules'!$M$2:$M$16,MATCH(F31,'Appendix 1 Rules'!$A$2:$A$16))))+IF(F31="b1",VLOOKUP(F31,'Appendix 1 Rules'!$A$1:$N$16,14))+IF(F31="b2",VLOOKUP(F31,'Appendix 1 Rules'!$A$1:$N$16,14))+IF(F31="d",VLOOKUP(F31,'Appendix 1 Rules'!$A$1:$N$16,14))+IF(F31="f1",VLOOKUP(F31,'Appendix 1 Rules'!$A$1:$N$16,14))+IF(F31="f2",VLOOKUP(F31,'Appendix 1 Rules'!$A$1:$N$16,14))+IF(F31="g",VLOOKUP(F31,'Appendix 1 Rules'!$A$1:$N$16,14))+IF(F31="h",VLOOKUP(F31,'Appendix 1 Rules'!$A$1:$N$16,14))+IF(F31="i1",VLOOKUP(F31,'Appendix 1 Rules'!$A$1:$N$16,14))+IF(F31="i2",VLOOKUP(F31,'Appendix 1 Rules'!$A$1:$N$16,14))+IF(F31="j",VLOOKUP(F31,'Appendix 1 Rules'!$A$1:$N$16,14))+IF(F31="k",VLOOKUP(F31,'Appendix 1 Rules'!$A$1:$N$16,14)))</f>
        <v/>
      </c>
      <c r="H31" s="80" t="str">
        <f>IF(F31="","",IF(OR(F31="b1",F31="b2",F31="d",F31="f1",F31="f2",F31="h",F31="i1",F31="i2",F31="j",F31="k"),MIN(G31,VLOOKUP(F31,'Appx 1 (Res) Rules'!$A:$D,4,0)),MIN(G31,VLOOKUP(F31,'Appx 1 (Res) Rules'!$A:$D,4,0),SUMPRODUCT(IF(I31="",0,INDEX('Appendix 1 Rules'!$B$2:$B$16,MATCH(F31,'Appendix 1 Rules'!$A$2:$A$16))))+(IF(K31="",0,INDEX('Appendix 1 Rules'!$C$2:$C$16,MATCH(F31,'Appendix 1 Rules'!$A$2:$A$16))))+(IF(M31="",0,INDEX('Appendix 1 Rules'!$D$2:$D$16,MATCH(F31,'Appendix 1 Rules'!$A$2:$A$16))))+(IF(O31="",0,INDEX('Appendix 1 Rules'!$E$2:$E$16,MATCH(F31,'Appendix 1 Rules'!$A$2:$A$16))))+(IF(Q31="",0,INDEX('Appendix 1 Rules'!$F$2:$F$16,MATCH(F31,'Appendix 1 Rules'!$A$2:$A$16))))+(IF(S31="",0,INDEX('Appendix 1 Rules'!$G$2:$G$16,MATCH(F31,'Appendix 1 Rules'!$A$2:$A$16))))+(IF(U31="",0,INDEX('Appendix 1 Rules'!$H$2:$H$16,MATCH(F31,'Appendix 1 Rules'!$A$2:$A$16))))+(IF(W31="",0,INDEX('Appendix 1 Rules'!$I$2:$I$16,MATCH(F31,'Appendix 1 Rules'!$A$2:$A$16))))+(IF(Y31="",0,INDEX('Appendix 1 Rules'!$J$2:$J$16,MATCH(F31,'Appendix 1 Rules'!$A$2:$A$16))))+(IF(AA31="",0,INDEX('Appendix 1 Rules'!$K$2:$K$16,MATCH(F31,'Appendix 1 Rules'!$A$2:$A$16))))+(IF(AC31="",0,INDEX('Appendix 1 Rules'!$L$2:$L$16,MATCH(F31,'Appendix 1 Rules'!$A$2:$A$16))))+(IF(AE31="",0,INDEX('Appendix 1 Rules'!$M$2:$M$16,MATCH(F31,'Appendix 1 Rules'!$A$2:$A$16))))+IF(F31="b1",VLOOKUP(F31,'Appendix 1 Rules'!$A$1:$N$16,14))+IF(F31="b2",VLOOKUP(F31,'Appendix 1 Rules'!$A$1:$N$16,14))+IF(F31="d",VLOOKUP(F31,'Appendix 1 Rules'!$A$1:$N$16,14))+IF(F31="f1",VLOOKUP(F31,'Appendix 1 Rules'!$A$1:$N$16,14))+IF(F31="f2",VLOOKUP(F31,'Appendix 1 Rules'!$A$1:$N$16,14))+IF(F31="g",VLOOKUP(F31,'Appendix 1 Rules'!$A$1:$N$16,14))+IF(F31="h",VLOOKUP(F31,'Appendix 1 Rules'!$A$1:$N$16,14))+IF(F31="i1",VLOOKUP(F31,'Appendix 1 Rules'!$A$1:$N$16,14))+IF(F31="i2",VLOOKUP(F31,'Appendix 1 Rules'!$A$1:$N$16,14))+IF(F31="j",VLOOKUP(F31,'Appendix 1 Rules'!$A$1:$N$16,14))+IF(F31="k",VLOOKUP(F31,'Appendix 1 Rules'!$A$1:$N$16,14)))))</f>
        <v/>
      </c>
      <c r="I31" s="8"/>
      <c r="J31" s="13"/>
      <c r="K31" s="8"/>
      <c r="L31" s="13"/>
      <c r="M31" s="8"/>
      <c r="N31" s="13"/>
      <c r="O31" s="8"/>
      <c r="P31" s="13"/>
      <c r="Q31" s="8"/>
      <c r="R31" s="13"/>
      <c r="S31" s="8"/>
      <c r="T31" s="13"/>
      <c r="U31" s="8"/>
      <c r="V31" s="13"/>
      <c r="W31" s="8"/>
      <c r="X31" s="13"/>
      <c r="Y31" s="8"/>
      <c r="Z31" s="13"/>
      <c r="AA31" s="8"/>
      <c r="AB31" s="13"/>
      <c r="AC31" s="8"/>
      <c r="AD31" s="13"/>
      <c r="AE31" s="8"/>
      <c r="AF31" s="13"/>
    </row>
    <row r="32" spans="1:32" ht="18" customHeight="1" x14ac:dyDescent="0.2">
      <c r="B32" s="75"/>
      <c r="C32" s="8"/>
      <c r="D32" s="15"/>
      <c r="E32" s="8"/>
      <c r="F32" s="8"/>
      <c r="G32" s="20" t="str">
        <f>IF(F32="","",SUMPRODUCT(IF(I32="",0,INDEX('Appendix 1 Rules'!$B$2:$B$16,MATCH(F32,'Appendix 1 Rules'!$A$2:$A$16))))+(IF(K32="",0,INDEX('Appendix 1 Rules'!$C$2:$C$16,MATCH(F32,'Appendix 1 Rules'!$A$2:$A$16))))+(IF(M32="",0,INDEX('Appendix 1 Rules'!$D$2:$D$16,MATCH(F32,'Appendix 1 Rules'!$A$2:$A$16))))+(IF(O32="",0,INDEX('Appendix 1 Rules'!$E$2:$E$16,MATCH(F32,'Appendix 1 Rules'!$A$2:$A$16))))+(IF(Q32="",0,INDEX('Appendix 1 Rules'!$F$2:$F$16,MATCH(F32,'Appendix 1 Rules'!$A$2:$A$16))))+(IF(S32="",0,INDEX('Appendix 1 Rules'!$G$2:$G$16,MATCH(F32,'Appendix 1 Rules'!$A$2:$A$16))))+(IF(U32="",0,INDEX('Appendix 1 Rules'!$H$2:$H$16,MATCH(F32,'Appendix 1 Rules'!$A$2:$A$16))))+(IF(W32="",0,INDEX('Appendix 1 Rules'!$I$2:$I$16,MATCH(F32,'Appendix 1 Rules'!$A$2:$A$16))))+(IF(Y32="",0,INDEX('Appendix 1 Rules'!$J$2:$J$16,MATCH(F32,'Appendix 1 Rules'!$A$2:$A$16))))+(IF(AA32="",0,INDEX('Appendix 1 Rules'!$K$2:$K$16,MATCH(F32,'Appendix 1 Rules'!$A$2:$A$16))))+(IF(AC32="",0,INDEX('Appendix 1 Rules'!$L$2:$L$16,MATCH(F32,'Appendix 1 Rules'!$A$2:$A$16))))+(IF(AE32="",0,INDEX('Appendix 1 Rules'!$M$2:$M$16,MATCH(F32,'Appendix 1 Rules'!$A$2:$A$16))))+IF(F32="b1",VLOOKUP(F32,'Appendix 1 Rules'!$A$1:$N$16,14))+IF(F32="b2",VLOOKUP(F32,'Appendix 1 Rules'!$A$1:$N$16,14))+IF(F32="d",VLOOKUP(F32,'Appendix 1 Rules'!$A$1:$N$16,14))+IF(F32="f1",VLOOKUP(F32,'Appendix 1 Rules'!$A$1:$N$16,14))+IF(F32="f2",VLOOKUP(F32,'Appendix 1 Rules'!$A$1:$N$16,14))+IF(F32="g",VLOOKUP(F32,'Appendix 1 Rules'!$A$1:$N$16,14))+IF(F32="h",VLOOKUP(F32,'Appendix 1 Rules'!$A$1:$N$16,14))+IF(F32="i1",VLOOKUP(F32,'Appendix 1 Rules'!$A$1:$N$16,14))+IF(F32="i2",VLOOKUP(F32,'Appendix 1 Rules'!$A$1:$N$16,14))+IF(F32="j",VLOOKUP(F32,'Appendix 1 Rules'!$A$1:$N$16,14))+IF(F32="k",VLOOKUP(F32,'Appendix 1 Rules'!$A$1:$N$16,14)))</f>
        <v/>
      </c>
      <c r="H32" s="80" t="str">
        <f>IF(F32="","",IF(OR(F32="b1",F32="b2",F32="d",F32="f1",F32="f2",F32="h",F32="i1",F32="i2",F32="j",F32="k"),MIN(G32,VLOOKUP(F32,'Appx 1 (Res) Rules'!$A:$D,4,0)),MIN(G32,VLOOKUP(F32,'Appx 1 (Res) Rules'!$A:$D,4,0),SUMPRODUCT(IF(I32="",0,INDEX('Appendix 1 Rules'!$B$2:$B$16,MATCH(F32,'Appendix 1 Rules'!$A$2:$A$16))))+(IF(K32="",0,INDEX('Appendix 1 Rules'!$C$2:$C$16,MATCH(F32,'Appendix 1 Rules'!$A$2:$A$16))))+(IF(M32="",0,INDEX('Appendix 1 Rules'!$D$2:$D$16,MATCH(F32,'Appendix 1 Rules'!$A$2:$A$16))))+(IF(O32="",0,INDEX('Appendix 1 Rules'!$E$2:$E$16,MATCH(F32,'Appendix 1 Rules'!$A$2:$A$16))))+(IF(Q32="",0,INDEX('Appendix 1 Rules'!$F$2:$F$16,MATCH(F32,'Appendix 1 Rules'!$A$2:$A$16))))+(IF(S32="",0,INDEX('Appendix 1 Rules'!$G$2:$G$16,MATCH(F32,'Appendix 1 Rules'!$A$2:$A$16))))+(IF(U32="",0,INDEX('Appendix 1 Rules'!$H$2:$H$16,MATCH(F32,'Appendix 1 Rules'!$A$2:$A$16))))+(IF(W32="",0,INDEX('Appendix 1 Rules'!$I$2:$I$16,MATCH(F32,'Appendix 1 Rules'!$A$2:$A$16))))+(IF(Y32="",0,INDEX('Appendix 1 Rules'!$J$2:$J$16,MATCH(F32,'Appendix 1 Rules'!$A$2:$A$16))))+(IF(AA32="",0,INDEX('Appendix 1 Rules'!$K$2:$K$16,MATCH(F32,'Appendix 1 Rules'!$A$2:$A$16))))+(IF(AC32="",0,INDEX('Appendix 1 Rules'!$L$2:$L$16,MATCH(F32,'Appendix 1 Rules'!$A$2:$A$16))))+(IF(AE32="",0,INDEX('Appendix 1 Rules'!$M$2:$M$16,MATCH(F32,'Appendix 1 Rules'!$A$2:$A$16))))+IF(F32="b1",VLOOKUP(F32,'Appendix 1 Rules'!$A$1:$N$16,14))+IF(F32="b2",VLOOKUP(F32,'Appendix 1 Rules'!$A$1:$N$16,14))+IF(F32="d",VLOOKUP(F32,'Appendix 1 Rules'!$A$1:$N$16,14))+IF(F32="f1",VLOOKUP(F32,'Appendix 1 Rules'!$A$1:$N$16,14))+IF(F32="f2",VLOOKUP(F32,'Appendix 1 Rules'!$A$1:$N$16,14))+IF(F32="g",VLOOKUP(F32,'Appendix 1 Rules'!$A$1:$N$16,14))+IF(F32="h",VLOOKUP(F32,'Appendix 1 Rules'!$A$1:$N$16,14))+IF(F32="i1",VLOOKUP(F32,'Appendix 1 Rules'!$A$1:$N$16,14))+IF(F32="i2",VLOOKUP(F32,'Appendix 1 Rules'!$A$1:$N$16,14))+IF(F32="j",VLOOKUP(F32,'Appendix 1 Rules'!$A$1:$N$16,14))+IF(F32="k",VLOOKUP(F32,'Appendix 1 Rules'!$A$1:$N$16,14)))))</f>
        <v/>
      </c>
      <c r="I32" s="8"/>
      <c r="J32" s="13"/>
      <c r="K32" s="8"/>
      <c r="L32" s="13"/>
      <c r="M32" s="8"/>
      <c r="N32" s="13"/>
      <c r="O32" s="8"/>
      <c r="P32" s="13"/>
      <c r="Q32" s="8"/>
      <c r="R32" s="13"/>
      <c r="S32" s="8"/>
      <c r="T32" s="13"/>
      <c r="U32" s="8"/>
      <c r="V32" s="13"/>
      <c r="W32" s="8"/>
      <c r="X32" s="13"/>
      <c r="Y32" s="8"/>
      <c r="Z32" s="13"/>
      <c r="AA32" s="8"/>
      <c r="AB32" s="13"/>
      <c r="AC32" s="8"/>
      <c r="AD32" s="13"/>
      <c r="AE32" s="8"/>
      <c r="AF32" s="13"/>
    </row>
    <row r="33" spans="1:32" ht="18" customHeight="1" x14ac:dyDescent="0.2">
      <c r="B33" s="75"/>
      <c r="C33" s="8"/>
      <c r="D33" s="15"/>
      <c r="E33" s="8"/>
      <c r="F33" s="8"/>
      <c r="G33" s="20" t="str">
        <f>IF(F33="","",SUMPRODUCT(IF(I33="",0,INDEX('Appendix 1 Rules'!$B$2:$B$16,MATCH(F33,'Appendix 1 Rules'!$A$2:$A$16))))+(IF(K33="",0,INDEX('Appendix 1 Rules'!$C$2:$C$16,MATCH(F33,'Appendix 1 Rules'!$A$2:$A$16))))+(IF(M33="",0,INDEX('Appendix 1 Rules'!$D$2:$D$16,MATCH(F33,'Appendix 1 Rules'!$A$2:$A$16))))+(IF(O33="",0,INDEX('Appendix 1 Rules'!$E$2:$E$16,MATCH(F33,'Appendix 1 Rules'!$A$2:$A$16))))+(IF(Q33="",0,INDEX('Appendix 1 Rules'!$F$2:$F$16,MATCH(F33,'Appendix 1 Rules'!$A$2:$A$16))))+(IF(S33="",0,INDEX('Appendix 1 Rules'!$G$2:$G$16,MATCH(F33,'Appendix 1 Rules'!$A$2:$A$16))))+(IF(U33="",0,INDEX('Appendix 1 Rules'!$H$2:$H$16,MATCH(F33,'Appendix 1 Rules'!$A$2:$A$16))))+(IF(W33="",0,INDEX('Appendix 1 Rules'!$I$2:$I$16,MATCH(F33,'Appendix 1 Rules'!$A$2:$A$16))))+(IF(Y33="",0,INDEX('Appendix 1 Rules'!$J$2:$J$16,MATCH(F33,'Appendix 1 Rules'!$A$2:$A$16))))+(IF(AA33="",0,INDEX('Appendix 1 Rules'!$K$2:$K$16,MATCH(F33,'Appendix 1 Rules'!$A$2:$A$16))))+(IF(AC33="",0,INDEX('Appendix 1 Rules'!$L$2:$L$16,MATCH(F33,'Appendix 1 Rules'!$A$2:$A$16))))+(IF(AE33="",0,INDEX('Appendix 1 Rules'!$M$2:$M$16,MATCH(F33,'Appendix 1 Rules'!$A$2:$A$16))))+IF(F33="b1",VLOOKUP(F33,'Appendix 1 Rules'!$A$1:$N$16,14))+IF(F33="b2",VLOOKUP(F33,'Appendix 1 Rules'!$A$1:$N$16,14))+IF(F33="d",VLOOKUP(F33,'Appendix 1 Rules'!$A$1:$N$16,14))+IF(F33="f1",VLOOKUP(F33,'Appendix 1 Rules'!$A$1:$N$16,14))+IF(F33="f2",VLOOKUP(F33,'Appendix 1 Rules'!$A$1:$N$16,14))+IF(F33="g",VLOOKUP(F33,'Appendix 1 Rules'!$A$1:$N$16,14))+IF(F33="h",VLOOKUP(F33,'Appendix 1 Rules'!$A$1:$N$16,14))+IF(F33="i1",VLOOKUP(F33,'Appendix 1 Rules'!$A$1:$N$16,14))+IF(F33="i2",VLOOKUP(F33,'Appendix 1 Rules'!$A$1:$N$16,14))+IF(F33="j",VLOOKUP(F33,'Appendix 1 Rules'!$A$1:$N$16,14))+IF(F33="k",VLOOKUP(F33,'Appendix 1 Rules'!$A$1:$N$16,14)))</f>
        <v/>
      </c>
      <c r="H33" s="80" t="str">
        <f>IF(F33="","",IF(OR(F33="b1",F33="b2",F33="d",F33="f1",F33="f2",F33="h",F33="i1",F33="i2",F33="j",F33="k"),MIN(G33,VLOOKUP(F33,'Appx 1 (Res) Rules'!$A:$D,4,0)),MIN(G33,VLOOKUP(F33,'Appx 1 (Res) Rules'!$A:$D,4,0),SUMPRODUCT(IF(I33="",0,INDEX('Appendix 1 Rules'!$B$2:$B$16,MATCH(F33,'Appendix 1 Rules'!$A$2:$A$16))))+(IF(K33="",0,INDEX('Appendix 1 Rules'!$C$2:$C$16,MATCH(F33,'Appendix 1 Rules'!$A$2:$A$16))))+(IF(M33="",0,INDEX('Appendix 1 Rules'!$D$2:$D$16,MATCH(F33,'Appendix 1 Rules'!$A$2:$A$16))))+(IF(O33="",0,INDEX('Appendix 1 Rules'!$E$2:$E$16,MATCH(F33,'Appendix 1 Rules'!$A$2:$A$16))))+(IF(Q33="",0,INDEX('Appendix 1 Rules'!$F$2:$F$16,MATCH(F33,'Appendix 1 Rules'!$A$2:$A$16))))+(IF(S33="",0,INDEX('Appendix 1 Rules'!$G$2:$G$16,MATCH(F33,'Appendix 1 Rules'!$A$2:$A$16))))+(IF(U33="",0,INDEX('Appendix 1 Rules'!$H$2:$H$16,MATCH(F33,'Appendix 1 Rules'!$A$2:$A$16))))+(IF(W33="",0,INDEX('Appendix 1 Rules'!$I$2:$I$16,MATCH(F33,'Appendix 1 Rules'!$A$2:$A$16))))+(IF(Y33="",0,INDEX('Appendix 1 Rules'!$J$2:$J$16,MATCH(F33,'Appendix 1 Rules'!$A$2:$A$16))))+(IF(AA33="",0,INDEX('Appendix 1 Rules'!$K$2:$K$16,MATCH(F33,'Appendix 1 Rules'!$A$2:$A$16))))+(IF(AC33="",0,INDEX('Appendix 1 Rules'!$L$2:$L$16,MATCH(F33,'Appendix 1 Rules'!$A$2:$A$16))))+(IF(AE33="",0,INDEX('Appendix 1 Rules'!$M$2:$M$16,MATCH(F33,'Appendix 1 Rules'!$A$2:$A$16))))+IF(F33="b1",VLOOKUP(F33,'Appendix 1 Rules'!$A$1:$N$16,14))+IF(F33="b2",VLOOKUP(F33,'Appendix 1 Rules'!$A$1:$N$16,14))+IF(F33="d",VLOOKUP(F33,'Appendix 1 Rules'!$A$1:$N$16,14))+IF(F33="f1",VLOOKUP(F33,'Appendix 1 Rules'!$A$1:$N$16,14))+IF(F33="f2",VLOOKUP(F33,'Appendix 1 Rules'!$A$1:$N$16,14))+IF(F33="g",VLOOKUP(F33,'Appendix 1 Rules'!$A$1:$N$16,14))+IF(F33="h",VLOOKUP(F33,'Appendix 1 Rules'!$A$1:$N$16,14))+IF(F33="i1",VLOOKUP(F33,'Appendix 1 Rules'!$A$1:$N$16,14))+IF(F33="i2",VLOOKUP(F33,'Appendix 1 Rules'!$A$1:$N$16,14))+IF(F33="j",VLOOKUP(F33,'Appendix 1 Rules'!$A$1:$N$16,14))+IF(F33="k",VLOOKUP(F33,'Appendix 1 Rules'!$A$1:$N$16,14)))))</f>
        <v/>
      </c>
      <c r="I33" s="8"/>
      <c r="J33" s="13"/>
      <c r="K33" s="8"/>
      <c r="L33" s="13"/>
      <c r="M33" s="8"/>
      <c r="N33" s="13"/>
      <c r="O33" s="8"/>
      <c r="P33" s="13"/>
      <c r="Q33" s="8"/>
      <c r="R33" s="13"/>
      <c r="S33" s="8"/>
      <c r="T33" s="13"/>
      <c r="U33" s="8"/>
      <c r="V33" s="13"/>
      <c r="W33" s="8"/>
      <c r="X33" s="13"/>
      <c r="Y33" s="8"/>
      <c r="Z33" s="13"/>
      <c r="AA33" s="8"/>
      <c r="AB33" s="13"/>
      <c r="AC33" s="8"/>
      <c r="AD33" s="13"/>
      <c r="AE33" s="8"/>
      <c r="AF33" s="13"/>
    </row>
    <row r="34" spans="1:32" ht="18" customHeight="1" x14ac:dyDescent="0.2">
      <c r="B34" s="75"/>
      <c r="C34" s="8"/>
      <c r="D34" s="15"/>
      <c r="E34" s="8"/>
      <c r="F34" s="8"/>
      <c r="G34" s="20" t="str">
        <f>IF(F34="","",SUMPRODUCT(IF(I34="",0,INDEX('Appendix 1 Rules'!$B$2:$B$16,MATCH(F34,'Appendix 1 Rules'!$A$2:$A$16))))+(IF(K34="",0,INDEX('Appendix 1 Rules'!$C$2:$C$16,MATCH(F34,'Appendix 1 Rules'!$A$2:$A$16))))+(IF(M34="",0,INDEX('Appendix 1 Rules'!$D$2:$D$16,MATCH(F34,'Appendix 1 Rules'!$A$2:$A$16))))+(IF(O34="",0,INDEX('Appendix 1 Rules'!$E$2:$E$16,MATCH(F34,'Appendix 1 Rules'!$A$2:$A$16))))+(IF(Q34="",0,INDEX('Appendix 1 Rules'!$F$2:$F$16,MATCH(F34,'Appendix 1 Rules'!$A$2:$A$16))))+(IF(S34="",0,INDEX('Appendix 1 Rules'!$G$2:$G$16,MATCH(F34,'Appendix 1 Rules'!$A$2:$A$16))))+(IF(U34="",0,INDEX('Appendix 1 Rules'!$H$2:$H$16,MATCH(F34,'Appendix 1 Rules'!$A$2:$A$16))))+(IF(W34="",0,INDEX('Appendix 1 Rules'!$I$2:$I$16,MATCH(F34,'Appendix 1 Rules'!$A$2:$A$16))))+(IF(Y34="",0,INDEX('Appendix 1 Rules'!$J$2:$J$16,MATCH(F34,'Appendix 1 Rules'!$A$2:$A$16))))+(IF(AA34="",0,INDEX('Appendix 1 Rules'!$K$2:$K$16,MATCH(F34,'Appendix 1 Rules'!$A$2:$A$16))))+(IF(AC34="",0,INDEX('Appendix 1 Rules'!$L$2:$L$16,MATCH(F34,'Appendix 1 Rules'!$A$2:$A$16))))+(IF(AE34="",0,INDEX('Appendix 1 Rules'!$M$2:$M$16,MATCH(F34,'Appendix 1 Rules'!$A$2:$A$16))))+IF(F34="b1",VLOOKUP(F34,'Appendix 1 Rules'!$A$1:$N$16,14))+IF(F34="b2",VLOOKUP(F34,'Appendix 1 Rules'!$A$1:$N$16,14))+IF(F34="d",VLOOKUP(F34,'Appendix 1 Rules'!$A$1:$N$16,14))+IF(F34="f1",VLOOKUP(F34,'Appendix 1 Rules'!$A$1:$N$16,14))+IF(F34="f2",VLOOKUP(F34,'Appendix 1 Rules'!$A$1:$N$16,14))+IF(F34="g",VLOOKUP(F34,'Appendix 1 Rules'!$A$1:$N$16,14))+IF(F34="h",VLOOKUP(F34,'Appendix 1 Rules'!$A$1:$N$16,14))+IF(F34="i1",VLOOKUP(F34,'Appendix 1 Rules'!$A$1:$N$16,14))+IF(F34="i2",VLOOKUP(F34,'Appendix 1 Rules'!$A$1:$N$16,14))+IF(F34="j",VLOOKUP(F34,'Appendix 1 Rules'!$A$1:$N$16,14))+IF(F34="k",VLOOKUP(F34,'Appendix 1 Rules'!$A$1:$N$16,14)))</f>
        <v/>
      </c>
      <c r="H34" s="80" t="str">
        <f>IF(F34="","",IF(OR(F34="b1",F34="b2",F34="d",F34="f1",F34="f2",F34="h",F34="i1",F34="i2",F34="j",F34="k"),MIN(G34,VLOOKUP(F34,'Appx 1 (Res) Rules'!$A:$D,4,0)),MIN(G34,VLOOKUP(F34,'Appx 1 (Res) Rules'!$A:$D,4,0),SUMPRODUCT(IF(I34="",0,INDEX('Appendix 1 Rules'!$B$2:$B$16,MATCH(F34,'Appendix 1 Rules'!$A$2:$A$16))))+(IF(K34="",0,INDEX('Appendix 1 Rules'!$C$2:$C$16,MATCH(F34,'Appendix 1 Rules'!$A$2:$A$16))))+(IF(M34="",0,INDEX('Appendix 1 Rules'!$D$2:$D$16,MATCH(F34,'Appendix 1 Rules'!$A$2:$A$16))))+(IF(O34="",0,INDEX('Appendix 1 Rules'!$E$2:$E$16,MATCH(F34,'Appendix 1 Rules'!$A$2:$A$16))))+(IF(Q34="",0,INDEX('Appendix 1 Rules'!$F$2:$F$16,MATCH(F34,'Appendix 1 Rules'!$A$2:$A$16))))+(IF(S34="",0,INDEX('Appendix 1 Rules'!$G$2:$G$16,MATCH(F34,'Appendix 1 Rules'!$A$2:$A$16))))+(IF(U34="",0,INDEX('Appendix 1 Rules'!$H$2:$H$16,MATCH(F34,'Appendix 1 Rules'!$A$2:$A$16))))+(IF(W34="",0,INDEX('Appendix 1 Rules'!$I$2:$I$16,MATCH(F34,'Appendix 1 Rules'!$A$2:$A$16))))+(IF(Y34="",0,INDEX('Appendix 1 Rules'!$J$2:$J$16,MATCH(F34,'Appendix 1 Rules'!$A$2:$A$16))))+(IF(AA34="",0,INDEX('Appendix 1 Rules'!$K$2:$K$16,MATCH(F34,'Appendix 1 Rules'!$A$2:$A$16))))+(IF(AC34="",0,INDEX('Appendix 1 Rules'!$L$2:$L$16,MATCH(F34,'Appendix 1 Rules'!$A$2:$A$16))))+(IF(AE34="",0,INDEX('Appendix 1 Rules'!$M$2:$M$16,MATCH(F34,'Appendix 1 Rules'!$A$2:$A$16))))+IF(F34="b1",VLOOKUP(F34,'Appendix 1 Rules'!$A$1:$N$16,14))+IF(F34="b2",VLOOKUP(F34,'Appendix 1 Rules'!$A$1:$N$16,14))+IF(F34="d",VLOOKUP(F34,'Appendix 1 Rules'!$A$1:$N$16,14))+IF(F34="f1",VLOOKUP(F34,'Appendix 1 Rules'!$A$1:$N$16,14))+IF(F34="f2",VLOOKUP(F34,'Appendix 1 Rules'!$A$1:$N$16,14))+IF(F34="g",VLOOKUP(F34,'Appendix 1 Rules'!$A$1:$N$16,14))+IF(F34="h",VLOOKUP(F34,'Appendix 1 Rules'!$A$1:$N$16,14))+IF(F34="i1",VLOOKUP(F34,'Appendix 1 Rules'!$A$1:$N$16,14))+IF(F34="i2",VLOOKUP(F34,'Appendix 1 Rules'!$A$1:$N$16,14))+IF(F34="j",VLOOKUP(F34,'Appendix 1 Rules'!$A$1:$N$16,14))+IF(F34="k",VLOOKUP(F34,'Appendix 1 Rules'!$A$1:$N$16,14)))))</f>
        <v/>
      </c>
      <c r="I34" s="8"/>
      <c r="J34" s="13"/>
      <c r="K34" s="8"/>
      <c r="L34" s="13"/>
      <c r="M34" s="8"/>
      <c r="N34" s="13"/>
      <c r="O34" s="8"/>
      <c r="P34" s="13"/>
      <c r="Q34" s="8"/>
      <c r="R34" s="13"/>
      <c r="S34" s="8"/>
      <c r="T34" s="13"/>
      <c r="U34" s="8"/>
      <c r="V34" s="13"/>
      <c r="W34" s="8"/>
      <c r="X34" s="13"/>
      <c r="Y34" s="8"/>
      <c r="Z34" s="13"/>
      <c r="AA34" s="8"/>
      <c r="AB34" s="13"/>
      <c r="AC34" s="8"/>
      <c r="AD34" s="13"/>
      <c r="AE34" s="8"/>
      <c r="AF34" s="13"/>
    </row>
    <row r="35" spans="1:32" ht="18" customHeight="1" x14ac:dyDescent="0.2">
      <c r="B35" s="75"/>
      <c r="C35" s="8"/>
      <c r="D35" s="15"/>
      <c r="E35" s="8"/>
      <c r="F35" s="8"/>
      <c r="G35" s="20" t="str">
        <f>IF(F35="","",SUMPRODUCT(IF(I35="",0,INDEX('Appendix 1 Rules'!$B$2:$B$16,MATCH(F35,'Appendix 1 Rules'!$A$2:$A$16))))+(IF(K35="",0,INDEX('Appendix 1 Rules'!$C$2:$C$16,MATCH(F35,'Appendix 1 Rules'!$A$2:$A$16))))+(IF(M35="",0,INDEX('Appendix 1 Rules'!$D$2:$D$16,MATCH(F35,'Appendix 1 Rules'!$A$2:$A$16))))+(IF(O35="",0,INDEX('Appendix 1 Rules'!$E$2:$E$16,MATCH(F35,'Appendix 1 Rules'!$A$2:$A$16))))+(IF(Q35="",0,INDEX('Appendix 1 Rules'!$F$2:$F$16,MATCH(F35,'Appendix 1 Rules'!$A$2:$A$16))))+(IF(S35="",0,INDEX('Appendix 1 Rules'!$G$2:$G$16,MATCH(F35,'Appendix 1 Rules'!$A$2:$A$16))))+(IF(U35="",0,INDEX('Appendix 1 Rules'!$H$2:$H$16,MATCH(F35,'Appendix 1 Rules'!$A$2:$A$16))))+(IF(W35="",0,INDEX('Appendix 1 Rules'!$I$2:$I$16,MATCH(F35,'Appendix 1 Rules'!$A$2:$A$16))))+(IF(Y35="",0,INDEX('Appendix 1 Rules'!$J$2:$J$16,MATCH(F35,'Appendix 1 Rules'!$A$2:$A$16))))+(IF(AA35="",0,INDEX('Appendix 1 Rules'!$K$2:$K$16,MATCH(F35,'Appendix 1 Rules'!$A$2:$A$16))))+(IF(AC35="",0,INDEX('Appendix 1 Rules'!$L$2:$L$16,MATCH(F35,'Appendix 1 Rules'!$A$2:$A$16))))+(IF(AE35="",0,INDEX('Appendix 1 Rules'!$M$2:$M$16,MATCH(F35,'Appendix 1 Rules'!$A$2:$A$16))))+IF(F35="b1",VLOOKUP(F35,'Appendix 1 Rules'!$A$1:$N$16,14))+IF(F35="b2",VLOOKUP(F35,'Appendix 1 Rules'!$A$1:$N$16,14))+IF(F35="d",VLOOKUP(F35,'Appendix 1 Rules'!$A$1:$N$16,14))+IF(F35="f1",VLOOKUP(F35,'Appendix 1 Rules'!$A$1:$N$16,14))+IF(F35="f2",VLOOKUP(F35,'Appendix 1 Rules'!$A$1:$N$16,14))+IF(F35="g",VLOOKUP(F35,'Appendix 1 Rules'!$A$1:$N$16,14))+IF(F35="h",VLOOKUP(F35,'Appendix 1 Rules'!$A$1:$N$16,14))+IF(F35="i1",VLOOKUP(F35,'Appendix 1 Rules'!$A$1:$N$16,14))+IF(F35="i2",VLOOKUP(F35,'Appendix 1 Rules'!$A$1:$N$16,14))+IF(F35="j",VLOOKUP(F35,'Appendix 1 Rules'!$A$1:$N$16,14))+IF(F35="k",VLOOKUP(F35,'Appendix 1 Rules'!$A$1:$N$16,14)))</f>
        <v/>
      </c>
      <c r="H35" s="80" t="str">
        <f>IF(F35="","",IF(OR(F35="b1",F35="b2",F35="d",F35="f1",F35="f2",F35="h",F35="i1",F35="i2",F35="j",F35="k"),MIN(G35,VLOOKUP(F35,'Appx 1 (Res) Rules'!$A:$D,4,0)),MIN(G35,VLOOKUP(F35,'Appx 1 (Res) Rules'!$A:$D,4,0),SUMPRODUCT(IF(I35="",0,INDEX('Appendix 1 Rules'!$B$2:$B$16,MATCH(F35,'Appendix 1 Rules'!$A$2:$A$16))))+(IF(K35="",0,INDEX('Appendix 1 Rules'!$C$2:$C$16,MATCH(F35,'Appendix 1 Rules'!$A$2:$A$16))))+(IF(M35="",0,INDEX('Appendix 1 Rules'!$D$2:$D$16,MATCH(F35,'Appendix 1 Rules'!$A$2:$A$16))))+(IF(O35="",0,INDEX('Appendix 1 Rules'!$E$2:$E$16,MATCH(F35,'Appendix 1 Rules'!$A$2:$A$16))))+(IF(Q35="",0,INDEX('Appendix 1 Rules'!$F$2:$F$16,MATCH(F35,'Appendix 1 Rules'!$A$2:$A$16))))+(IF(S35="",0,INDEX('Appendix 1 Rules'!$G$2:$G$16,MATCH(F35,'Appendix 1 Rules'!$A$2:$A$16))))+(IF(U35="",0,INDEX('Appendix 1 Rules'!$H$2:$H$16,MATCH(F35,'Appendix 1 Rules'!$A$2:$A$16))))+(IF(W35="",0,INDEX('Appendix 1 Rules'!$I$2:$I$16,MATCH(F35,'Appendix 1 Rules'!$A$2:$A$16))))+(IF(Y35="",0,INDEX('Appendix 1 Rules'!$J$2:$J$16,MATCH(F35,'Appendix 1 Rules'!$A$2:$A$16))))+(IF(AA35="",0,INDEX('Appendix 1 Rules'!$K$2:$K$16,MATCH(F35,'Appendix 1 Rules'!$A$2:$A$16))))+(IF(AC35="",0,INDEX('Appendix 1 Rules'!$L$2:$L$16,MATCH(F35,'Appendix 1 Rules'!$A$2:$A$16))))+(IF(AE35="",0,INDEX('Appendix 1 Rules'!$M$2:$M$16,MATCH(F35,'Appendix 1 Rules'!$A$2:$A$16))))+IF(F35="b1",VLOOKUP(F35,'Appendix 1 Rules'!$A$1:$N$16,14))+IF(F35="b2",VLOOKUP(F35,'Appendix 1 Rules'!$A$1:$N$16,14))+IF(F35="d",VLOOKUP(F35,'Appendix 1 Rules'!$A$1:$N$16,14))+IF(F35="f1",VLOOKUP(F35,'Appendix 1 Rules'!$A$1:$N$16,14))+IF(F35="f2",VLOOKUP(F35,'Appendix 1 Rules'!$A$1:$N$16,14))+IF(F35="g",VLOOKUP(F35,'Appendix 1 Rules'!$A$1:$N$16,14))+IF(F35="h",VLOOKUP(F35,'Appendix 1 Rules'!$A$1:$N$16,14))+IF(F35="i1",VLOOKUP(F35,'Appendix 1 Rules'!$A$1:$N$16,14))+IF(F35="i2",VLOOKUP(F35,'Appendix 1 Rules'!$A$1:$N$16,14))+IF(F35="j",VLOOKUP(F35,'Appendix 1 Rules'!$A$1:$N$16,14))+IF(F35="k",VLOOKUP(F35,'Appendix 1 Rules'!$A$1:$N$16,14)))))</f>
        <v/>
      </c>
      <c r="I35" s="8"/>
      <c r="J35" s="13"/>
      <c r="K35" s="8"/>
      <c r="L35" s="13"/>
      <c r="M35" s="8"/>
      <c r="N35" s="13"/>
      <c r="O35" s="8"/>
      <c r="P35" s="13"/>
      <c r="Q35" s="8"/>
      <c r="R35" s="13"/>
      <c r="S35" s="8"/>
      <c r="T35" s="13"/>
      <c r="U35" s="8"/>
      <c r="V35" s="13"/>
      <c r="W35" s="8"/>
      <c r="X35" s="13"/>
      <c r="Y35" s="8"/>
      <c r="Z35" s="13"/>
      <c r="AA35" s="8"/>
      <c r="AB35" s="13"/>
      <c r="AC35" s="8"/>
      <c r="AD35" s="13"/>
      <c r="AE35" s="8"/>
      <c r="AF35" s="13"/>
    </row>
    <row r="36" spans="1:32" ht="18" customHeight="1" x14ac:dyDescent="0.2">
      <c r="B36" s="75"/>
      <c r="C36" s="8"/>
      <c r="D36" s="15"/>
      <c r="E36" s="8"/>
      <c r="F36" s="8"/>
      <c r="G36" s="20" t="str">
        <f>IF(F36="","",SUMPRODUCT(IF(I36="",0,INDEX('Appendix 1 Rules'!$B$2:$B$16,MATCH(F36,'Appendix 1 Rules'!$A$2:$A$16))))+(IF(K36="",0,INDEX('Appendix 1 Rules'!$C$2:$C$16,MATCH(F36,'Appendix 1 Rules'!$A$2:$A$16))))+(IF(M36="",0,INDEX('Appendix 1 Rules'!$D$2:$D$16,MATCH(F36,'Appendix 1 Rules'!$A$2:$A$16))))+(IF(O36="",0,INDEX('Appendix 1 Rules'!$E$2:$E$16,MATCH(F36,'Appendix 1 Rules'!$A$2:$A$16))))+(IF(Q36="",0,INDEX('Appendix 1 Rules'!$F$2:$F$16,MATCH(F36,'Appendix 1 Rules'!$A$2:$A$16))))+(IF(S36="",0,INDEX('Appendix 1 Rules'!$G$2:$G$16,MATCH(F36,'Appendix 1 Rules'!$A$2:$A$16))))+(IF(U36="",0,INDEX('Appendix 1 Rules'!$H$2:$H$16,MATCH(F36,'Appendix 1 Rules'!$A$2:$A$16))))+(IF(W36="",0,INDEX('Appendix 1 Rules'!$I$2:$I$16,MATCH(F36,'Appendix 1 Rules'!$A$2:$A$16))))+(IF(Y36="",0,INDEX('Appendix 1 Rules'!$J$2:$J$16,MATCH(F36,'Appendix 1 Rules'!$A$2:$A$16))))+(IF(AA36="",0,INDEX('Appendix 1 Rules'!$K$2:$K$16,MATCH(F36,'Appendix 1 Rules'!$A$2:$A$16))))+(IF(AC36="",0,INDEX('Appendix 1 Rules'!$L$2:$L$16,MATCH(F36,'Appendix 1 Rules'!$A$2:$A$16))))+(IF(AE36="",0,INDEX('Appendix 1 Rules'!$M$2:$M$16,MATCH(F36,'Appendix 1 Rules'!$A$2:$A$16))))+IF(F36="b1",VLOOKUP(F36,'Appendix 1 Rules'!$A$1:$N$16,14))+IF(F36="b2",VLOOKUP(F36,'Appendix 1 Rules'!$A$1:$N$16,14))+IF(F36="d",VLOOKUP(F36,'Appendix 1 Rules'!$A$1:$N$16,14))+IF(F36="f1",VLOOKUP(F36,'Appendix 1 Rules'!$A$1:$N$16,14))+IF(F36="f2",VLOOKUP(F36,'Appendix 1 Rules'!$A$1:$N$16,14))+IF(F36="g",VLOOKUP(F36,'Appendix 1 Rules'!$A$1:$N$16,14))+IF(F36="h",VLOOKUP(F36,'Appendix 1 Rules'!$A$1:$N$16,14))+IF(F36="i1",VLOOKUP(F36,'Appendix 1 Rules'!$A$1:$N$16,14))+IF(F36="i2",VLOOKUP(F36,'Appendix 1 Rules'!$A$1:$N$16,14))+IF(F36="j",VLOOKUP(F36,'Appendix 1 Rules'!$A$1:$N$16,14))+IF(F36="k",VLOOKUP(F36,'Appendix 1 Rules'!$A$1:$N$16,14)))</f>
        <v/>
      </c>
      <c r="H36" s="80" t="str">
        <f>IF(F36="","",IF(OR(F36="b1",F36="b2",F36="d",F36="f1",F36="f2",F36="h",F36="i1",F36="i2",F36="j",F36="k"),MIN(G36,VLOOKUP(F36,'Appx 1 (Res) Rules'!$A:$D,4,0)),MIN(G36,VLOOKUP(F36,'Appx 1 (Res) Rules'!$A:$D,4,0),SUMPRODUCT(IF(I36="",0,INDEX('Appendix 1 Rules'!$B$2:$B$16,MATCH(F36,'Appendix 1 Rules'!$A$2:$A$16))))+(IF(K36="",0,INDEX('Appendix 1 Rules'!$C$2:$C$16,MATCH(F36,'Appendix 1 Rules'!$A$2:$A$16))))+(IF(M36="",0,INDEX('Appendix 1 Rules'!$D$2:$D$16,MATCH(F36,'Appendix 1 Rules'!$A$2:$A$16))))+(IF(O36="",0,INDEX('Appendix 1 Rules'!$E$2:$E$16,MATCH(F36,'Appendix 1 Rules'!$A$2:$A$16))))+(IF(Q36="",0,INDEX('Appendix 1 Rules'!$F$2:$F$16,MATCH(F36,'Appendix 1 Rules'!$A$2:$A$16))))+(IF(S36="",0,INDEX('Appendix 1 Rules'!$G$2:$G$16,MATCH(F36,'Appendix 1 Rules'!$A$2:$A$16))))+(IF(U36="",0,INDEX('Appendix 1 Rules'!$H$2:$H$16,MATCH(F36,'Appendix 1 Rules'!$A$2:$A$16))))+(IF(W36="",0,INDEX('Appendix 1 Rules'!$I$2:$I$16,MATCH(F36,'Appendix 1 Rules'!$A$2:$A$16))))+(IF(Y36="",0,INDEX('Appendix 1 Rules'!$J$2:$J$16,MATCH(F36,'Appendix 1 Rules'!$A$2:$A$16))))+(IF(AA36="",0,INDEX('Appendix 1 Rules'!$K$2:$K$16,MATCH(F36,'Appendix 1 Rules'!$A$2:$A$16))))+(IF(AC36="",0,INDEX('Appendix 1 Rules'!$L$2:$L$16,MATCH(F36,'Appendix 1 Rules'!$A$2:$A$16))))+(IF(AE36="",0,INDEX('Appendix 1 Rules'!$M$2:$M$16,MATCH(F36,'Appendix 1 Rules'!$A$2:$A$16))))+IF(F36="b1",VLOOKUP(F36,'Appendix 1 Rules'!$A$1:$N$16,14))+IF(F36="b2",VLOOKUP(F36,'Appendix 1 Rules'!$A$1:$N$16,14))+IF(F36="d",VLOOKUP(F36,'Appendix 1 Rules'!$A$1:$N$16,14))+IF(F36="f1",VLOOKUP(F36,'Appendix 1 Rules'!$A$1:$N$16,14))+IF(F36="f2",VLOOKUP(F36,'Appendix 1 Rules'!$A$1:$N$16,14))+IF(F36="g",VLOOKUP(F36,'Appendix 1 Rules'!$A$1:$N$16,14))+IF(F36="h",VLOOKUP(F36,'Appendix 1 Rules'!$A$1:$N$16,14))+IF(F36="i1",VLOOKUP(F36,'Appendix 1 Rules'!$A$1:$N$16,14))+IF(F36="i2",VLOOKUP(F36,'Appendix 1 Rules'!$A$1:$N$16,14))+IF(F36="j",VLOOKUP(F36,'Appendix 1 Rules'!$A$1:$N$16,14))+IF(F36="k",VLOOKUP(F36,'Appendix 1 Rules'!$A$1:$N$16,14)))))</f>
        <v/>
      </c>
      <c r="I36" s="8"/>
      <c r="J36" s="13"/>
      <c r="K36" s="8"/>
      <c r="L36" s="13"/>
      <c r="M36" s="8"/>
      <c r="N36" s="13"/>
      <c r="O36" s="8"/>
      <c r="P36" s="13"/>
      <c r="Q36" s="8"/>
      <c r="R36" s="13"/>
      <c r="S36" s="8"/>
      <c r="T36" s="13"/>
      <c r="U36" s="8"/>
      <c r="V36" s="13"/>
      <c r="W36" s="8"/>
      <c r="X36" s="13"/>
      <c r="Y36" s="8"/>
      <c r="Z36" s="13"/>
      <c r="AA36" s="8"/>
      <c r="AB36" s="13"/>
      <c r="AC36" s="8"/>
      <c r="AD36" s="13"/>
      <c r="AE36" s="8"/>
      <c r="AF36" s="13"/>
    </row>
    <row r="37" spans="1:32" ht="18" customHeight="1" x14ac:dyDescent="0.2">
      <c r="B37" s="9"/>
      <c r="C37" s="9"/>
      <c r="D37" s="9"/>
      <c r="E37" s="9"/>
      <c r="F37" s="8"/>
      <c r="G37" s="20" t="str">
        <f>IF(F37="","",SUMPRODUCT(IF(I37="",0,INDEX('Appendix 1 Rules'!$B$2:$B$16,MATCH(F37,'Appendix 1 Rules'!$A$2:$A$16))))+(IF(K37="",0,INDEX('Appendix 1 Rules'!$C$2:$C$16,MATCH(F37,'Appendix 1 Rules'!$A$2:$A$16))))+(IF(M37="",0,INDEX('Appendix 1 Rules'!$D$2:$D$16,MATCH(F37,'Appendix 1 Rules'!$A$2:$A$16))))+(IF(O37="",0,INDEX('Appendix 1 Rules'!$E$2:$E$16,MATCH(F37,'Appendix 1 Rules'!$A$2:$A$16))))+(IF(Q37="",0,INDEX('Appendix 1 Rules'!$F$2:$F$16,MATCH(F37,'Appendix 1 Rules'!$A$2:$A$16))))+(IF(S37="",0,INDEX('Appendix 1 Rules'!$G$2:$G$16,MATCH(F37,'Appendix 1 Rules'!$A$2:$A$16))))+(IF(U37="",0,INDEX('Appendix 1 Rules'!$H$2:$H$16,MATCH(F37,'Appendix 1 Rules'!$A$2:$A$16))))+(IF(W37="",0,INDEX('Appendix 1 Rules'!$I$2:$I$16,MATCH(F37,'Appendix 1 Rules'!$A$2:$A$16))))+(IF(Y37="",0,INDEX('Appendix 1 Rules'!$J$2:$J$16,MATCH(F37,'Appendix 1 Rules'!$A$2:$A$16))))+(IF(AA37="",0,INDEX('Appendix 1 Rules'!$K$2:$K$16,MATCH(F37,'Appendix 1 Rules'!$A$2:$A$16))))+(IF(AC37="",0,INDEX('Appendix 1 Rules'!$L$2:$L$16,MATCH(F37,'Appendix 1 Rules'!$A$2:$A$16))))+(IF(AE37="",0,INDEX('Appendix 1 Rules'!$M$2:$M$16,MATCH(F37,'Appendix 1 Rules'!$A$2:$A$16))))+IF(F37="b1",VLOOKUP(F37,'Appendix 1 Rules'!$A$1:$N$16,14))+IF(F37="b2",VLOOKUP(F37,'Appendix 1 Rules'!$A$1:$N$16,14))+IF(F37="d",VLOOKUP(F37,'Appendix 1 Rules'!$A$1:$N$16,14))+IF(F37="f1",VLOOKUP(F37,'Appendix 1 Rules'!$A$1:$N$16,14))+IF(F37="f2",VLOOKUP(F37,'Appendix 1 Rules'!$A$1:$N$16,14))+IF(F37="g",VLOOKUP(F37,'Appendix 1 Rules'!$A$1:$N$16,14))+IF(F37="h",VLOOKUP(F37,'Appendix 1 Rules'!$A$1:$N$16,14))+IF(F37="i1",VLOOKUP(F37,'Appendix 1 Rules'!$A$1:$N$16,14))+IF(F37="i2",VLOOKUP(F37,'Appendix 1 Rules'!$A$1:$N$16,14))+IF(F37="j",VLOOKUP(F37,'Appendix 1 Rules'!$A$1:$N$16,14))+IF(F37="k",VLOOKUP(F37,'Appendix 1 Rules'!$A$1:$N$16,14)))</f>
        <v/>
      </c>
      <c r="H37" s="80" t="str">
        <f>IF(F37="","",IF(OR(F37="b1",F37="b2",F37="d",F37="f1",F37="f2",F37="h",F37="i1",F37="i2",F37="j",F37="k"),MIN(G37,VLOOKUP(F37,'Appx 1 (Res) Rules'!$A:$D,4,0)),MIN(G37,VLOOKUP(F37,'Appx 1 (Res) Rules'!$A:$D,4,0),SUMPRODUCT(IF(I37="",0,INDEX('Appendix 1 Rules'!$B$2:$B$16,MATCH(F37,'Appendix 1 Rules'!$A$2:$A$16))))+(IF(K37="",0,INDEX('Appendix 1 Rules'!$C$2:$C$16,MATCH(F37,'Appendix 1 Rules'!$A$2:$A$16))))+(IF(M37="",0,INDEX('Appendix 1 Rules'!$D$2:$D$16,MATCH(F37,'Appendix 1 Rules'!$A$2:$A$16))))+(IF(O37="",0,INDEX('Appendix 1 Rules'!$E$2:$E$16,MATCH(F37,'Appendix 1 Rules'!$A$2:$A$16))))+(IF(Q37="",0,INDEX('Appendix 1 Rules'!$F$2:$F$16,MATCH(F37,'Appendix 1 Rules'!$A$2:$A$16))))+(IF(S37="",0,INDEX('Appendix 1 Rules'!$G$2:$G$16,MATCH(F37,'Appendix 1 Rules'!$A$2:$A$16))))+(IF(U37="",0,INDEX('Appendix 1 Rules'!$H$2:$H$16,MATCH(F37,'Appendix 1 Rules'!$A$2:$A$16))))+(IF(W37="",0,INDEX('Appendix 1 Rules'!$I$2:$I$16,MATCH(F37,'Appendix 1 Rules'!$A$2:$A$16))))+(IF(Y37="",0,INDEX('Appendix 1 Rules'!$J$2:$J$16,MATCH(F37,'Appendix 1 Rules'!$A$2:$A$16))))+(IF(AA37="",0,INDEX('Appendix 1 Rules'!$K$2:$K$16,MATCH(F37,'Appendix 1 Rules'!$A$2:$A$16))))+(IF(AC37="",0,INDEX('Appendix 1 Rules'!$L$2:$L$16,MATCH(F37,'Appendix 1 Rules'!$A$2:$A$16))))+(IF(AE37="",0,INDEX('Appendix 1 Rules'!$M$2:$M$16,MATCH(F37,'Appendix 1 Rules'!$A$2:$A$16))))+IF(F37="b1",VLOOKUP(F37,'Appendix 1 Rules'!$A$1:$N$16,14))+IF(F37="b2",VLOOKUP(F37,'Appendix 1 Rules'!$A$1:$N$16,14))+IF(F37="d",VLOOKUP(F37,'Appendix 1 Rules'!$A$1:$N$16,14))+IF(F37="f1",VLOOKUP(F37,'Appendix 1 Rules'!$A$1:$N$16,14))+IF(F37="f2",VLOOKUP(F37,'Appendix 1 Rules'!$A$1:$N$16,14))+IF(F37="g",VLOOKUP(F37,'Appendix 1 Rules'!$A$1:$N$16,14))+IF(F37="h",VLOOKUP(F37,'Appendix 1 Rules'!$A$1:$N$16,14))+IF(F37="i1",VLOOKUP(F37,'Appendix 1 Rules'!$A$1:$N$16,14))+IF(F37="i2",VLOOKUP(F37,'Appendix 1 Rules'!$A$1:$N$16,14))+IF(F37="j",VLOOKUP(F37,'Appendix 1 Rules'!$A$1:$N$16,14))+IF(F37="k",VLOOKUP(F37,'Appendix 1 Rules'!$A$1:$N$16,14)))))</f>
        <v/>
      </c>
      <c r="I37" s="8"/>
      <c r="J37" s="13"/>
      <c r="K37" s="8"/>
      <c r="L37" s="13"/>
      <c r="M37" s="8"/>
      <c r="N37" s="13"/>
      <c r="O37" s="8"/>
      <c r="P37" s="13"/>
      <c r="Q37" s="8"/>
      <c r="R37" s="13"/>
      <c r="S37" s="8"/>
      <c r="T37" s="13"/>
      <c r="U37" s="8"/>
      <c r="V37" s="13"/>
      <c r="W37" s="8"/>
      <c r="X37" s="13"/>
      <c r="Y37" s="8"/>
      <c r="Z37" s="13"/>
      <c r="AA37" s="8"/>
      <c r="AB37" s="13"/>
      <c r="AC37" s="8"/>
      <c r="AD37" s="13"/>
      <c r="AE37" s="8"/>
      <c r="AF37" s="13"/>
    </row>
    <row r="38" spans="1:32" ht="18" customHeight="1" x14ac:dyDescent="0.2">
      <c r="A38" s="81"/>
      <c r="B38" s="9"/>
      <c r="C38" s="9"/>
      <c r="D38" s="9"/>
      <c r="E38" s="9"/>
      <c r="F38" s="8"/>
      <c r="G38" s="20" t="str">
        <f>IF(F38="","",SUMPRODUCT(IF(I38="",0,INDEX('Appendix 1 Rules'!$B$2:$B$16,MATCH(F38,'Appendix 1 Rules'!$A$2:$A$16))))+(IF(K38="",0,INDEX('Appendix 1 Rules'!$C$2:$C$16,MATCH(F38,'Appendix 1 Rules'!$A$2:$A$16))))+(IF(M38="",0,INDEX('Appendix 1 Rules'!$D$2:$D$16,MATCH(F38,'Appendix 1 Rules'!$A$2:$A$16))))+(IF(O38="",0,INDEX('Appendix 1 Rules'!$E$2:$E$16,MATCH(F38,'Appendix 1 Rules'!$A$2:$A$16))))+(IF(Q38="",0,INDEX('Appendix 1 Rules'!$F$2:$F$16,MATCH(F38,'Appendix 1 Rules'!$A$2:$A$16))))+(IF(S38="",0,INDEX('Appendix 1 Rules'!$G$2:$G$16,MATCH(F38,'Appendix 1 Rules'!$A$2:$A$16))))+(IF(U38="",0,INDEX('Appendix 1 Rules'!$H$2:$H$16,MATCH(F38,'Appendix 1 Rules'!$A$2:$A$16))))+(IF(W38="",0,INDEX('Appendix 1 Rules'!$I$2:$I$16,MATCH(F38,'Appendix 1 Rules'!$A$2:$A$16))))+(IF(Y38="",0,INDEX('Appendix 1 Rules'!$J$2:$J$16,MATCH(F38,'Appendix 1 Rules'!$A$2:$A$16))))+(IF(AA38="",0,INDEX('Appendix 1 Rules'!$K$2:$K$16,MATCH(F38,'Appendix 1 Rules'!$A$2:$A$16))))+(IF(AC38="",0,INDEX('Appendix 1 Rules'!$L$2:$L$16,MATCH(F38,'Appendix 1 Rules'!$A$2:$A$16))))+(IF(AE38="",0,INDEX('Appendix 1 Rules'!$M$2:$M$16,MATCH(F38,'Appendix 1 Rules'!$A$2:$A$16))))+IF(F38="b1",VLOOKUP(F38,'Appendix 1 Rules'!$A$1:$N$16,14))+IF(F38="b2",VLOOKUP(F38,'Appendix 1 Rules'!$A$1:$N$16,14))+IF(F38="d",VLOOKUP(F38,'Appendix 1 Rules'!$A$1:$N$16,14))+IF(F38="f1",VLOOKUP(F38,'Appendix 1 Rules'!$A$1:$N$16,14))+IF(F38="f2",VLOOKUP(F38,'Appendix 1 Rules'!$A$1:$N$16,14))+IF(F38="g",VLOOKUP(F38,'Appendix 1 Rules'!$A$1:$N$16,14))+IF(F38="h",VLOOKUP(F38,'Appendix 1 Rules'!$A$1:$N$16,14))+IF(F38="i1",VLOOKUP(F38,'Appendix 1 Rules'!$A$1:$N$16,14))+IF(F38="i2",VLOOKUP(F38,'Appendix 1 Rules'!$A$1:$N$16,14))+IF(F38="j",VLOOKUP(F38,'Appendix 1 Rules'!$A$1:$N$16,14))+IF(F38="k",VLOOKUP(F38,'Appendix 1 Rules'!$A$1:$N$16,14)))</f>
        <v/>
      </c>
      <c r="H38" s="80" t="str">
        <f>IF(F38="","",IF(OR(F38="b1",F38="b2",F38="d",F38="f1",F38="f2",F38="h",F38="i1",F38="i2",F38="j",F38="k"),MIN(G38,VLOOKUP(F38,'Appx 1 (Res) Rules'!$A:$D,4,0)),MIN(G38,VLOOKUP(F38,'Appx 1 (Res) Rules'!$A:$D,4,0),SUMPRODUCT(IF(I38="",0,INDEX('Appendix 1 Rules'!$B$2:$B$16,MATCH(F38,'Appendix 1 Rules'!$A$2:$A$16))))+(IF(K38="",0,INDEX('Appendix 1 Rules'!$C$2:$C$16,MATCH(F38,'Appendix 1 Rules'!$A$2:$A$16))))+(IF(M38="",0,INDEX('Appendix 1 Rules'!$D$2:$D$16,MATCH(F38,'Appendix 1 Rules'!$A$2:$A$16))))+(IF(O38="",0,INDEX('Appendix 1 Rules'!$E$2:$E$16,MATCH(F38,'Appendix 1 Rules'!$A$2:$A$16))))+(IF(Q38="",0,INDEX('Appendix 1 Rules'!$F$2:$F$16,MATCH(F38,'Appendix 1 Rules'!$A$2:$A$16))))+(IF(S38="",0,INDEX('Appendix 1 Rules'!$G$2:$G$16,MATCH(F38,'Appendix 1 Rules'!$A$2:$A$16))))+(IF(U38="",0,INDEX('Appendix 1 Rules'!$H$2:$H$16,MATCH(F38,'Appendix 1 Rules'!$A$2:$A$16))))+(IF(W38="",0,INDEX('Appendix 1 Rules'!$I$2:$I$16,MATCH(F38,'Appendix 1 Rules'!$A$2:$A$16))))+(IF(Y38="",0,INDEX('Appendix 1 Rules'!$J$2:$J$16,MATCH(F38,'Appendix 1 Rules'!$A$2:$A$16))))+(IF(AA38="",0,INDEX('Appendix 1 Rules'!$K$2:$K$16,MATCH(F38,'Appendix 1 Rules'!$A$2:$A$16))))+(IF(AC38="",0,INDEX('Appendix 1 Rules'!$L$2:$L$16,MATCH(F38,'Appendix 1 Rules'!$A$2:$A$16))))+(IF(AE38="",0,INDEX('Appendix 1 Rules'!$M$2:$M$16,MATCH(F38,'Appendix 1 Rules'!$A$2:$A$16))))+IF(F38="b1",VLOOKUP(F38,'Appendix 1 Rules'!$A$1:$N$16,14))+IF(F38="b2",VLOOKUP(F38,'Appendix 1 Rules'!$A$1:$N$16,14))+IF(F38="d",VLOOKUP(F38,'Appendix 1 Rules'!$A$1:$N$16,14))+IF(F38="f1",VLOOKUP(F38,'Appendix 1 Rules'!$A$1:$N$16,14))+IF(F38="f2",VLOOKUP(F38,'Appendix 1 Rules'!$A$1:$N$16,14))+IF(F38="g",VLOOKUP(F38,'Appendix 1 Rules'!$A$1:$N$16,14))+IF(F38="h",VLOOKUP(F38,'Appendix 1 Rules'!$A$1:$N$16,14))+IF(F38="i1",VLOOKUP(F38,'Appendix 1 Rules'!$A$1:$N$16,14))+IF(F38="i2",VLOOKUP(F38,'Appendix 1 Rules'!$A$1:$N$16,14))+IF(F38="j",VLOOKUP(F38,'Appendix 1 Rules'!$A$1:$N$16,14))+IF(F38="k",VLOOKUP(F38,'Appendix 1 Rules'!$A$1:$N$16,14)))))</f>
        <v/>
      </c>
      <c r="I38" s="11"/>
      <c r="J38" s="14"/>
      <c r="K38" s="11"/>
      <c r="L38" s="14"/>
      <c r="M38" s="11"/>
      <c r="N38" s="14"/>
      <c r="O38" s="11"/>
      <c r="P38" s="14"/>
      <c r="Q38" s="76"/>
      <c r="R38" s="14"/>
      <c r="S38" s="11"/>
      <c r="T38" s="14"/>
      <c r="U38" s="11"/>
      <c r="V38" s="14"/>
      <c r="W38" s="77"/>
      <c r="X38" s="14"/>
      <c r="Y38" s="77"/>
      <c r="Z38" s="14"/>
      <c r="AA38" s="8"/>
      <c r="AB38" s="13"/>
      <c r="AC38" s="8"/>
      <c r="AD38" s="13"/>
      <c r="AE38" s="8"/>
      <c r="AF38" s="13"/>
    </row>
    <row r="39" spans="1:32" ht="18" customHeight="1" x14ac:dyDescent="0.2">
      <c r="B39" s="78"/>
      <c r="C39" s="9"/>
      <c r="D39" s="10"/>
      <c r="E39" s="9"/>
      <c r="F39" s="8"/>
      <c r="G39" s="20" t="str">
        <f>IF(F39="","",SUMPRODUCT(IF(I39="",0,INDEX('Appendix 1 Rules'!$B$2:$B$16,MATCH(F39,'Appendix 1 Rules'!$A$2:$A$16))))+(IF(K39="",0,INDEX('Appendix 1 Rules'!$C$2:$C$16,MATCH(F39,'Appendix 1 Rules'!$A$2:$A$16))))+(IF(M39="",0,INDEX('Appendix 1 Rules'!$D$2:$D$16,MATCH(F39,'Appendix 1 Rules'!$A$2:$A$16))))+(IF(O39="",0,INDEX('Appendix 1 Rules'!$E$2:$E$16,MATCH(F39,'Appendix 1 Rules'!$A$2:$A$16))))+(IF(Q39="",0,INDEX('Appendix 1 Rules'!$F$2:$F$16,MATCH(F39,'Appendix 1 Rules'!$A$2:$A$16))))+(IF(S39="",0,INDEX('Appendix 1 Rules'!$G$2:$G$16,MATCH(F39,'Appendix 1 Rules'!$A$2:$A$16))))+(IF(U39="",0,INDEX('Appendix 1 Rules'!$H$2:$H$16,MATCH(F39,'Appendix 1 Rules'!$A$2:$A$16))))+(IF(W39="",0,INDEX('Appendix 1 Rules'!$I$2:$I$16,MATCH(F39,'Appendix 1 Rules'!$A$2:$A$16))))+(IF(Y39="",0,INDEX('Appendix 1 Rules'!$J$2:$J$16,MATCH(F39,'Appendix 1 Rules'!$A$2:$A$16))))+(IF(AA39="",0,INDEX('Appendix 1 Rules'!$K$2:$K$16,MATCH(F39,'Appendix 1 Rules'!$A$2:$A$16))))+(IF(AC39="",0,INDEX('Appendix 1 Rules'!$L$2:$L$16,MATCH(F39,'Appendix 1 Rules'!$A$2:$A$16))))+(IF(AE39="",0,INDEX('Appendix 1 Rules'!$M$2:$M$16,MATCH(F39,'Appendix 1 Rules'!$A$2:$A$16))))+IF(F39="b1",VLOOKUP(F39,'Appendix 1 Rules'!$A$1:$N$16,14))+IF(F39="b2",VLOOKUP(F39,'Appendix 1 Rules'!$A$1:$N$16,14))+IF(F39="d",VLOOKUP(F39,'Appendix 1 Rules'!$A$1:$N$16,14))+IF(F39="f1",VLOOKUP(F39,'Appendix 1 Rules'!$A$1:$N$16,14))+IF(F39="f2",VLOOKUP(F39,'Appendix 1 Rules'!$A$1:$N$16,14))+IF(F39="g",VLOOKUP(F39,'Appendix 1 Rules'!$A$1:$N$16,14))+IF(F39="h",VLOOKUP(F39,'Appendix 1 Rules'!$A$1:$N$16,14))+IF(F39="i1",VLOOKUP(F39,'Appendix 1 Rules'!$A$1:$N$16,14))+IF(F39="i2",VLOOKUP(F39,'Appendix 1 Rules'!$A$1:$N$16,14))+IF(F39="j",VLOOKUP(F39,'Appendix 1 Rules'!$A$1:$N$16,14))+IF(F39="k",VLOOKUP(F39,'Appendix 1 Rules'!$A$1:$N$16,14)))</f>
        <v/>
      </c>
      <c r="H39" s="80" t="str">
        <f>IF(F39="","",IF(OR(F39="b1",F39="b2",F39="d",F39="f1",F39="f2",F39="h",F39="i1",F39="i2",F39="j",F39="k"),MIN(G39,VLOOKUP(F39,'Appx 1 (Res) Rules'!$A:$D,4,0)),MIN(G39,VLOOKUP(F39,'Appx 1 (Res) Rules'!$A:$D,4,0),SUMPRODUCT(IF(I39="",0,INDEX('Appendix 1 Rules'!$B$2:$B$16,MATCH(F39,'Appendix 1 Rules'!$A$2:$A$16))))+(IF(K39="",0,INDEX('Appendix 1 Rules'!$C$2:$C$16,MATCH(F39,'Appendix 1 Rules'!$A$2:$A$16))))+(IF(M39="",0,INDEX('Appendix 1 Rules'!$D$2:$D$16,MATCH(F39,'Appendix 1 Rules'!$A$2:$A$16))))+(IF(O39="",0,INDEX('Appendix 1 Rules'!$E$2:$E$16,MATCH(F39,'Appendix 1 Rules'!$A$2:$A$16))))+(IF(Q39="",0,INDEX('Appendix 1 Rules'!$F$2:$F$16,MATCH(F39,'Appendix 1 Rules'!$A$2:$A$16))))+(IF(S39="",0,INDEX('Appendix 1 Rules'!$G$2:$G$16,MATCH(F39,'Appendix 1 Rules'!$A$2:$A$16))))+(IF(U39="",0,INDEX('Appendix 1 Rules'!$H$2:$H$16,MATCH(F39,'Appendix 1 Rules'!$A$2:$A$16))))+(IF(W39="",0,INDEX('Appendix 1 Rules'!$I$2:$I$16,MATCH(F39,'Appendix 1 Rules'!$A$2:$A$16))))+(IF(Y39="",0,INDEX('Appendix 1 Rules'!$J$2:$J$16,MATCH(F39,'Appendix 1 Rules'!$A$2:$A$16))))+(IF(AA39="",0,INDEX('Appendix 1 Rules'!$K$2:$K$16,MATCH(F39,'Appendix 1 Rules'!$A$2:$A$16))))+(IF(AC39="",0,INDEX('Appendix 1 Rules'!$L$2:$L$16,MATCH(F39,'Appendix 1 Rules'!$A$2:$A$16))))+(IF(AE39="",0,INDEX('Appendix 1 Rules'!$M$2:$M$16,MATCH(F39,'Appendix 1 Rules'!$A$2:$A$16))))+IF(F39="b1",VLOOKUP(F39,'Appendix 1 Rules'!$A$1:$N$16,14))+IF(F39="b2",VLOOKUP(F39,'Appendix 1 Rules'!$A$1:$N$16,14))+IF(F39="d",VLOOKUP(F39,'Appendix 1 Rules'!$A$1:$N$16,14))+IF(F39="f1",VLOOKUP(F39,'Appendix 1 Rules'!$A$1:$N$16,14))+IF(F39="f2",VLOOKUP(F39,'Appendix 1 Rules'!$A$1:$N$16,14))+IF(F39="g",VLOOKUP(F39,'Appendix 1 Rules'!$A$1:$N$16,14))+IF(F39="h",VLOOKUP(F39,'Appendix 1 Rules'!$A$1:$N$16,14))+IF(F39="i1",VLOOKUP(F39,'Appendix 1 Rules'!$A$1:$N$16,14))+IF(F39="i2",VLOOKUP(F39,'Appendix 1 Rules'!$A$1:$N$16,14))+IF(F39="j",VLOOKUP(F39,'Appendix 1 Rules'!$A$1:$N$16,14))+IF(F39="k",VLOOKUP(F39,'Appendix 1 Rules'!$A$1:$N$16,14)))))</f>
        <v/>
      </c>
      <c r="I39" s="12"/>
      <c r="J39" s="13"/>
      <c r="K39" s="12"/>
      <c r="L39" s="13"/>
      <c r="M39" s="12"/>
      <c r="N39" s="13"/>
      <c r="O39" s="12"/>
      <c r="P39" s="13"/>
      <c r="Q39" s="12"/>
      <c r="R39" s="13"/>
      <c r="S39" s="12"/>
      <c r="T39" s="13"/>
      <c r="U39" s="12"/>
      <c r="V39" s="13"/>
      <c r="W39" s="12"/>
      <c r="X39" s="13"/>
      <c r="Y39" s="12"/>
      <c r="Z39" s="13"/>
      <c r="AA39" s="8"/>
      <c r="AB39" s="13"/>
      <c r="AC39" s="8"/>
      <c r="AD39" s="13"/>
      <c r="AE39" s="8"/>
      <c r="AF39" s="13"/>
    </row>
    <row r="40" spans="1:32" ht="18" customHeight="1" x14ac:dyDescent="0.2">
      <c r="B40" s="78"/>
      <c r="C40" s="9"/>
      <c r="D40" s="10"/>
      <c r="E40" s="9"/>
      <c r="F40" s="8"/>
      <c r="G40" s="20" t="str">
        <f>IF(F40="","",SUMPRODUCT(IF(I40="",0,INDEX('Appendix 1 Rules'!$B$2:$B$16,MATCH(F40,'Appendix 1 Rules'!$A$2:$A$16))))+(IF(K40="",0,INDEX('Appendix 1 Rules'!$C$2:$C$16,MATCH(F40,'Appendix 1 Rules'!$A$2:$A$16))))+(IF(M40="",0,INDEX('Appendix 1 Rules'!$D$2:$D$16,MATCH(F40,'Appendix 1 Rules'!$A$2:$A$16))))+(IF(O40="",0,INDEX('Appendix 1 Rules'!$E$2:$E$16,MATCH(F40,'Appendix 1 Rules'!$A$2:$A$16))))+(IF(Q40="",0,INDEX('Appendix 1 Rules'!$F$2:$F$16,MATCH(F40,'Appendix 1 Rules'!$A$2:$A$16))))+(IF(S40="",0,INDEX('Appendix 1 Rules'!$G$2:$G$16,MATCH(F40,'Appendix 1 Rules'!$A$2:$A$16))))+(IF(U40="",0,INDEX('Appendix 1 Rules'!$H$2:$H$16,MATCH(F40,'Appendix 1 Rules'!$A$2:$A$16))))+(IF(W40="",0,INDEX('Appendix 1 Rules'!$I$2:$I$16,MATCH(F40,'Appendix 1 Rules'!$A$2:$A$16))))+(IF(Y40="",0,INDEX('Appendix 1 Rules'!$J$2:$J$16,MATCH(F40,'Appendix 1 Rules'!$A$2:$A$16))))+(IF(AA40="",0,INDEX('Appendix 1 Rules'!$K$2:$K$16,MATCH(F40,'Appendix 1 Rules'!$A$2:$A$16))))+(IF(AC40="",0,INDEX('Appendix 1 Rules'!$L$2:$L$16,MATCH(F40,'Appendix 1 Rules'!$A$2:$A$16))))+(IF(AE40="",0,INDEX('Appendix 1 Rules'!$M$2:$M$16,MATCH(F40,'Appendix 1 Rules'!$A$2:$A$16))))+IF(F40="b1",VLOOKUP(F40,'Appendix 1 Rules'!$A$1:$N$16,14))+IF(F40="b2",VLOOKUP(F40,'Appendix 1 Rules'!$A$1:$N$16,14))+IF(F40="d",VLOOKUP(F40,'Appendix 1 Rules'!$A$1:$N$16,14))+IF(F40="f1",VLOOKUP(F40,'Appendix 1 Rules'!$A$1:$N$16,14))+IF(F40="f2",VLOOKUP(F40,'Appendix 1 Rules'!$A$1:$N$16,14))+IF(F40="g",VLOOKUP(F40,'Appendix 1 Rules'!$A$1:$N$16,14))+IF(F40="h",VLOOKUP(F40,'Appendix 1 Rules'!$A$1:$N$16,14))+IF(F40="i1",VLOOKUP(F40,'Appendix 1 Rules'!$A$1:$N$16,14))+IF(F40="i2",VLOOKUP(F40,'Appendix 1 Rules'!$A$1:$N$16,14))+IF(F40="j",VLOOKUP(F40,'Appendix 1 Rules'!$A$1:$N$16,14))+IF(F40="k",VLOOKUP(F40,'Appendix 1 Rules'!$A$1:$N$16,14)))</f>
        <v/>
      </c>
      <c r="H40" s="80" t="str">
        <f>IF(F40="","",IF(OR(F40="b1",F40="b2",F40="d",F40="f1",F40="f2",F40="h",F40="i1",F40="i2",F40="j",F40="k"),MIN(G40,VLOOKUP(F40,'Appx 1 (Res) Rules'!$A:$D,4,0)),MIN(G40,VLOOKUP(F40,'Appx 1 (Res) Rules'!$A:$D,4,0),SUMPRODUCT(IF(I40="",0,INDEX('Appendix 1 Rules'!$B$2:$B$16,MATCH(F40,'Appendix 1 Rules'!$A$2:$A$16))))+(IF(K40="",0,INDEX('Appendix 1 Rules'!$C$2:$C$16,MATCH(F40,'Appendix 1 Rules'!$A$2:$A$16))))+(IF(M40="",0,INDEX('Appendix 1 Rules'!$D$2:$D$16,MATCH(F40,'Appendix 1 Rules'!$A$2:$A$16))))+(IF(O40="",0,INDEX('Appendix 1 Rules'!$E$2:$E$16,MATCH(F40,'Appendix 1 Rules'!$A$2:$A$16))))+(IF(Q40="",0,INDEX('Appendix 1 Rules'!$F$2:$F$16,MATCH(F40,'Appendix 1 Rules'!$A$2:$A$16))))+(IF(S40="",0,INDEX('Appendix 1 Rules'!$G$2:$G$16,MATCH(F40,'Appendix 1 Rules'!$A$2:$A$16))))+(IF(U40="",0,INDEX('Appendix 1 Rules'!$H$2:$H$16,MATCH(F40,'Appendix 1 Rules'!$A$2:$A$16))))+(IF(W40="",0,INDEX('Appendix 1 Rules'!$I$2:$I$16,MATCH(F40,'Appendix 1 Rules'!$A$2:$A$16))))+(IF(Y40="",0,INDEX('Appendix 1 Rules'!$J$2:$J$16,MATCH(F40,'Appendix 1 Rules'!$A$2:$A$16))))+(IF(AA40="",0,INDEX('Appendix 1 Rules'!$K$2:$K$16,MATCH(F40,'Appendix 1 Rules'!$A$2:$A$16))))+(IF(AC40="",0,INDEX('Appendix 1 Rules'!$L$2:$L$16,MATCH(F40,'Appendix 1 Rules'!$A$2:$A$16))))+(IF(AE40="",0,INDEX('Appendix 1 Rules'!$M$2:$M$16,MATCH(F40,'Appendix 1 Rules'!$A$2:$A$16))))+IF(F40="b1",VLOOKUP(F40,'Appendix 1 Rules'!$A$1:$N$16,14))+IF(F40="b2",VLOOKUP(F40,'Appendix 1 Rules'!$A$1:$N$16,14))+IF(F40="d",VLOOKUP(F40,'Appendix 1 Rules'!$A$1:$N$16,14))+IF(F40="f1",VLOOKUP(F40,'Appendix 1 Rules'!$A$1:$N$16,14))+IF(F40="f2",VLOOKUP(F40,'Appendix 1 Rules'!$A$1:$N$16,14))+IF(F40="g",VLOOKUP(F40,'Appendix 1 Rules'!$A$1:$N$16,14))+IF(F40="h",VLOOKUP(F40,'Appendix 1 Rules'!$A$1:$N$16,14))+IF(F40="i1",VLOOKUP(F40,'Appendix 1 Rules'!$A$1:$N$16,14))+IF(F40="i2",VLOOKUP(F40,'Appendix 1 Rules'!$A$1:$N$16,14))+IF(F40="j",VLOOKUP(F40,'Appendix 1 Rules'!$A$1:$N$16,14))+IF(F40="k",VLOOKUP(F40,'Appendix 1 Rules'!$A$1:$N$16,14)))))</f>
        <v/>
      </c>
      <c r="I40" s="11"/>
      <c r="J40" s="14"/>
      <c r="K40" s="11"/>
      <c r="L40" s="14"/>
      <c r="M40" s="11"/>
      <c r="N40" s="14"/>
      <c r="O40" s="11"/>
      <c r="P40" s="14"/>
      <c r="Q40" s="76"/>
      <c r="R40" s="14"/>
      <c r="S40" s="11"/>
      <c r="T40" s="14"/>
      <c r="U40" s="11"/>
      <c r="V40" s="14"/>
      <c r="W40" s="77"/>
      <c r="X40" s="14"/>
      <c r="Y40" s="77"/>
      <c r="Z40" s="14"/>
      <c r="AA40" s="8"/>
      <c r="AB40" s="13"/>
      <c r="AC40" s="8"/>
      <c r="AD40" s="13"/>
      <c r="AE40" s="8"/>
      <c r="AF40" s="13"/>
    </row>
    <row r="41" spans="1:32" ht="18" customHeight="1" x14ac:dyDescent="0.2">
      <c r="B41" s="78"/>
      <c r="C41" s="9"/>
      <c r="D41" s="10"/>
      <c r="E41" s="9"/>
      <c r="F41" s="8"/>
      <c r="G41" s="20" t="str">
        <f>IF(F41="","",SUMPRODUCT(IF(I41="",0,INDEX('Appendix 1 Rules'!$B$2:$B$16,MATCH(F41,'Appendix 1 Rules'!$A$2:$A$16))))+(IF(K41="",0,INDEX('Appendix 1 Rules'!$C$2:$C$16,MATCH(F41,'Appendix 1 Rules'!$A$2:$A$16))))+(IF(M41="",0,INDEX('Appendix 1 Rules'!$D$2:$D$16,MATCH(F41,'Appendix 1 Rules'!$A$2:$A$16))))+(IF(O41="",0,INDEX('Appendix 1 Rules'!$E$2:$E$16,MATCH(F41,'Appendix 1 Rules'!$A$2:$A$16))))+(IF(Q41="",0,INDEX('Appendix 1 Rules'!$F$2:$F$16,MATCH(F41,'Appendix 1 Rules'!$A$2:$A$16))))+(IF(S41="",0,INDEX('Appendix 1 Rules'!$G$2:$G$16,MATCH(F41,'Appendix 1 Rules'!$A$2:$A$16))))+(IF(U41="",0,INDEX('Appendix 1 Rules'!$H$2:$H$16,MATCH(F41,'Appendix 1 Rules'!$A$2:$A$16))))+(IF(W41="",0,INDEX('Appendix 1 Rules'!$I$2:$I$16,MATCH(F41,'Appendix 1 Rules'!$A$2:$A$16))))+(IF(Y41="",0,INDEX('Appendix 1 Rules'!$J$2:$J$16,MATCH(F41,'Appendix 1 Rules'!$A$2:$A$16))))+(IF(AA41="",0,INDEX('Appendix 1 Rules'!$K$2:$K$16,MATCH(F41,'Appendix 1 Rules'!$A$2:$A$16))))+(IF(AC41="",0,INDEX('Appendix 1 Rules'!$L$2:$L$16,MATCH(F41,'Appendix 1 Rules'!$A$2:$A$16))))+(IF(AE41="",0,INDEX('Appendix 1 Rules'!$M$2:$M$16,MATCH(F41,'Appendix 1 Rules'!$A$2:$A$16))))+IF(F41="b1",VLOOKUP(F41,'Appendix 1 Rules'!$A$1:$N$16,14))+IF(F41="b2",VLOOKUP(F41,'Appendix 1 Rules'!$A$1:$N$16,14))+IF(F41="d",VLOOKUP(F41,'Appendix 1 Rules'!$A$1:$N$16,14))+IF(F41="f1",VLOOKUP(F41,'Appendix 1 Rules'!$A$1:$N$16,14))+IF(F41="f2",VLOOKUP(F41,'Appendix 1 Rules'!$A$1:$N$16,14))+IF(F41="g",VLOOKUP(F41,'Appendix 1 Rules'!$A$1:$N$16,14))+IF(F41="h",VLOOKUP(F41,'Appendix 1 Rules'!$A$1:$N$16,14))+IF(F41="i1",VLOOKUP(F41,'Appendix 1 Rules'!$A$1:$N$16,14))+IF(F41="i2",VLOOKUP(F41,'Appendix 1 Rules'!$A$1:$N$16,14))+IF(F41="j",VLOOKUP(F41,'Appendix 1 Rules'!$A$1:$N$16,14))+IF(F41="k",VLOOKUP(F41,'Appendix 1 Rules'!$A$1:$N$16,14)))</f>
        <v/>
      </c>
      <c r="H41" s="80" t="str">
        <f>IF(F41="","",IF(OR(F41="b1",F41="b2",F41="d",F41="f1",F41="f2",F41="h",F41="i1",F41="i2",F41="j",F41="k"),MIN(G41,VLOOKUP(F41,'Appx 1 (Res) Rules'!$A:$D,4,0)),MIN(G41,VLOOKUP(F41,'Appx 1 (Res) Rules'!$A:$D,4,0),SUMPRODUCT(IF(I41="",0,INDEX('Appendix 1 Rules'!$B$2:$B$16,MATCH(F41,'Appendix 1 Rules'!$A$2:$A$16))))+(IF(K41="",0,INDEX('Appendix 1 Rules'!$C$2:$C$16,MATCH(F41,'Appendix 1 Rules'!$A$2:$A$16))))+(IF(M41="",0,INDEX('Appendix 1 Rules'!$D$2:$D$16,MATCH(F41,'Appendix 1 Rules'!$A$2:$A$16))))+(IF(O41="",0,INDEX('Appendix 1 Rules'!$E$2:$E$16,MATCH(F41,'Appendix 1 Rules'!$A$2:$A$16))))+(IF(Q41="",0,INDEX('Appendix 1 Rules'!$F$2:$F$16,MATCH(F41,'Appendix 1 Rules'!$A$2:$A$16))))+(IF(S41="",0,INDEX('Appendix 1 Rules'!$G$2:$G$16,MATCH(F41,'Appendix 1 Rules'!$A$2:$A$16))))+(IF(U41="",0,INDEX('Appendix 1 Rules'!$H$2:$H$16,MATCH(F41,'Appendix 1 Rules'!$A$2:$A$16))))+(IF(W41="",0,INDEX('Appendix 1 Rules'!$I$2:$I$16,MATCH(F41,'Appendix 1 Rules'!$A$2:$A$16))))+(IF(Y41="",0,INDEX('Appendix 1 Rules'!$J$2:$J$16,MATCH(F41,'Appendix 1 Rules'!$A$2:$A$16))))+(IF(AA41="",0,INDEX('Appendix 1 Rules'!$K$2:$K$16,MATCH(F41,'Appendix 1 Rules'!$A$2:$A$16))))+(IF(AC41="",0,INDEX('Appendix 1 Rules'!$L$2:$L$16,MATCH(F41,'Appendix 1 Rules'!$A$2:$A$16))))+(IF(AE41="",0,INDEX('Appendix 1 Rules'!$M$2:$M$16,MATCH(F41,'Appendix 1 Rules'!$A$2:$A$16))))+IF(F41="b1",VLOOKUP(F41,'Appendix 1 Rules'!$A$1:$N$16,14))+IF(F41="b2",VLOOKUP(F41,'Appendix 1 Rules'!$A$1:$N$16,14))+IF(F41="d",VLOOKUP(F41,'Appendix 1 Rules'!$A$1:$N$16,14))+IF(F41="f1",VLOOKUP(F41,'Appendix 1 Rules'!$A$1:$N$16,14))+IF(F41="f2",VLOOKUP(F41,'Appendix 1 Rules'!$A$1:$N$16,14))+IF(F41="g",VLOOKUP(F41,'Appendix 1 Rules'!$A$1:$N$16,14))+IF(F41="h",VLOOKUP(F41,'Appendix 1 Rules'!$A$1:$N$16,14))+IF(F41="i1",VLOOKUP(F41,'Appendix 1 Rules'!$A$1:$N$16,14))+IF(F41="i2",VLOOKUP(F41,'Appendix 1 Rules'!$A$1:$N$16,14))+IF(F41="j",VLOOKUP(F41,'Appendix 1 Rules'!$A$1:$N$16,14))+IF(F41="k",VLOOKUP(F41,'Appendix 1 Rules'!$A$1:$N$16,14)))))</f>
        <v/>
      </c>
      <c r="I41" s="12"/>
      <c r="J41" s="13"/>
      <c r="K41" s="12"/>
      <c r="L41" s="13"/>
      <c r="M41" s="12"/>
      <c r="N41" s="13"/>
      <c r="O41" s="12"/>
      <c r="P41" s="13"/>
      <c r="Q41" s="12"/>
      <c r="R41" s="13"/>
      <c r="S41" s="12"/>
      <c r="T41" s="13"/>
      <c r="U41" s="12"/>
      <c r="V41" s="13"/>
      <c r="W41" s="12"/>
      <c r="X41" s="13"/>
      <c r="Y41" s="12"/>
      <c r="Z41" s="13"/>
      <c r="AA41" s="8"/>
      <c r="AB41" s="13"/>
      <c r="AC41" s="8"/>
      <c r="AD41" s="13"/>
      <c r="AE41" s="8"/>
      <c r="AF41" s="13"/>
    </row>
    <row r="42" spans="1:32" ht="18" customHeight="1" x14ac:dyDescent="0.2">
      <c r="B42" s="78"/>
      <c r="C42" s="9"/>
      <c r="D42" s="10"/>
      <c r="E42" s="9"/>
      <c r="F42" s="8"/>
      <c r="G42" s="20" t="str">
        <f>IF(F42="","",SUMPRODUCT(IF(I42="",0,INDEX('Appendix 1 Rules'!$B$2:$B$16,MATCH(F42,'Appendix 1 Rules'!$A$2:$A$16))))+(IF(K42="",0,INDEX('Appendix 1 Rules'!$C$2:$C$16,MATCH(F42,'Appendix 1 Rules'!$A$2:$A$16))))+(IF(M42="",0,INDEX('Appendix 1 Rules'!$D$2:$D$16,MATCH(F42,'Appendix 1 Rules'!$A$2:$A$16))))+(IF(O42="",0,INDEX('Appendix 1 Rules'!$E$2:$E$16,MATCH(F42,'Appendix 1 Rules'!$A$2:$A$16))))+(IF(Q42="",0,INDEX('Appendix 1 Rules'!$F$2:$F$16,MATCH(F42,'Appendix 1 Rules'!$A$2:$A$16))))+(IF(S42="",0,INDEX('Appendix 1 Rules'!$G$2:$G$16,MATCH(F42,'Appendix 1 Rules'!$A$2:$A$16))))+(IF(U42="",0,INDEX('Appendix 1 Rules'!$H$2:$H$16,MATCH(F42,'Appendix 1 Rules'!$A$2:$A$16))))+(IF(W42="",0,INDEX('Appendix 1 Rules'!$I$2:$I$16,MATCH(F42,'Appendix 1 Rules'!$A$2:$A$16))))+(IF(Y42="",0,INDEX('Appendix 1 Rules'!$J$2:$J$16,MATCH(F42,'Appendix 1 Rules'!$A$2:$A$16))))+(IF(AA42="",0,INDEX('Appendix 1 Rules'!$K$2:$K$16,MATCH(F42,'Appendix 1 Rules'!$A$2:$A$16))))+(IF(AC42="",0,INDEX('Appendix 1 Rules'!$L$2:$L$16,MATCH(F42,'Appendix 1 Rules'!$A$2:$A$16))))+(IF(AE42="",0,INDEX('Appendix 1 Rules'!$M$2:$M$16,MATCH(F42,'Appendix 1 Rules'!$A$2:$A$16))))+IF(F42="b1",VLOOKUP(F42,'Appendix 1 Rules'!$A$1:$N$16,14))+IF(F42="b2",VLOOKUP(F42,'Appendix 1 Rules'!$A$1:$N$16,14))+IF(F42="d",VLOOKUP(F42,'Appendix 1 Rules'!$A$1:$N$16,14))+IF(F42="f1",VLOOKUP(F42,'Appendix 1 Rules'!$A$1:$N$16,14))+IF(F42="f2",VLOOKUP(F42,'Appendix 1 Rules'!$A$1:$N$16,14))+IF(F42="g",VLOOKUP(F42,'Appendix 1 Rules'!$A$1:$N$16,14))+IF(F42="h",VLOOKUP(F42,'Appendix 1 Rules'!$A$1:$N$16,14))+IF(F42="i1",VLOOKUP(F42,'Appendix 1 Rules'!$A$1:$N$16,14))+IF(F42="i2",VLOOKUP(F42,'Appendix 1 Rules'!$A$1:$N$16,14))+IF(F42="j",VLOOKUP(F42,'Appendix 1 Rules'!$A$1:$N$16,14))+IF(F42="k",VLOOKUP(F42,'Appendix 1 Rules'!$A$1:$N$16,14)))</f>
        <v/>
      </c>
      <c r="H42" s="80" t="str">
        <f>IF(F42="","",IF(OR(F42="b1",F42="b2",F42="d",F42="f1",F42="f2",F42="h",F42="i1",F42="i2",F42="j",F42="k"),MIN(G42,VLOOKUP(F42,'Appx 1 (Res) Rules'!$A:$D,4,0)),MIN(G42,VLOOKUP(F42,'Appx 1 (Res) Rules'!$A:$D,4,0),SUMPRODUCT(IF(I42="",0,INDEX('Appendix 1 Rules'!$B$2:$B$16,MATCH(F42,'Appendix 1 Rules'!$A$2:$A$16))))+(IF(K42="",0,INDEX('Appendix 1 Rules'!$C$2:$C$16,MATCH(F42,'Appendix 1 Rules'!$A$2:$A$16))))+(IF(M42="",0,INDEX('Appendix 1 Rules'!$D$2:$D$16,MATCH(F42,'Appendix 1 Rules'!$A$2:$A$16))))+(IF(O42="",0,INDEX('Appendix 1 Rules'!$E$2:$E$16,MATCH(F42,'Appendix 1 Rules'!$A$2:$A$16))))+(IF(Q42="",0,INDEX('Appendix 1 Rules'!$F$2:$F$16,MATCH(F42,'Appendix 1 Rules'!$A$2:$A$16))))+(IF(S42="",0,INDEX('Appendix 1 Rules'!$G$2:$G$16,MATCH(F42,'Appendix 1 Rules'!$A$2:$A$16))))+(IF(U42="",0,INDEX('Appendix 1 Rules'!$H$2:$H$16,MATCH(F42,'Appendix 1 Rules'!$A$2:$A$16))))+(IF(W42="",0,INDEX('Appendix 1 Rules'!$I$2:$I$16,MATCH(F42,'Appendix 1 Rules'!$A$2:$A$16))))+(IF(Y42="",0,INDEX('Appendix 1 Rules'!$J$2:$J$16,MATCH(F42,'Appendix 1 Rules'!$A$2:$A$16))))+(IF(AA42="",0,INDEX('Appendix 1 Rules'!$K$2:$K$16,MATCH(F42,'Appendix 1 Rules'!$A$2:$A$16))))+(IF(AC42="",0,INDEX('Appendix 1 Rules'!$L$2:$L$16,MATCH(F42,'Appendix 1 Rules'!$A$2:$A$16))))+(IF(AE42="",0,INDEX('Appendix 1 Rules'!$M$2:$M$16,MATCH(F42,'Appendix 1 Rules'!$A$2:$A$16))))+IF(F42="b1",VLOOKUP(F42,'Appendix 1 Rules'!$A$1:$N$16,14))+IF(F42="b2",VLOOKUP(F42,'Appendix 1 Rules'!$A$1:$N$16,14))+IF(F42="d",VLOOKUP(F42,'Appendix 1 Rules'!$A$1:$N$16,14))+IF(F42="f1",VLOOKUP(F42,'Appendix 1 Rules'!$A$1:$N$16,14))+IF(F42="f2",VLOOKUP(F42,'Appendix 1 Rules'!$A$1:$N$16,14))+IF(F42="g",VLOOKUP(F42,'Appendix 1 Rules'!$A$1:$N$16,14))+IF(F42="h",VLOOKUP(F42,'Appendix 1 Rules'!$A$1:$N$16,14))+IF(F42="i1",VLOOKUP(F42,'Appendix 1 Rules'!$A$1:$N$16,14))+IF(F42="i2",VLOOKUP(F42,'Appendix 1 Rules'!$A$1:$N$16,14))+IF(F42="j",VLOOKUP(F42,'Appendix 1 Rules'!$A$1:$N$16,14))+IF(F42="k",VLOOKUP(F42,'Appendix 1 Rules'!$A$1:$N$16,14)))))</f>
        <v/>
      </c>
      <c r="I42" s="11"/>
      <c r="J42" s="14"/>
      <c r="K42" s="11"/>
      <c r="L42" s="14"/>
      <c r="M42" s="11"/>
      <c r="N42" s="14"/>
      <c r="O42" s="11"/>
      <c r="P42" s="14"/>
      <c r="Q42" s="76"/>
      <c r="R42" s="14"/>
      <c r="S42" s="11"/>
      <c r="T42" s="14"/>
      <c r="U42" s="11"/>
      <c r="V42" s="14"/>
      <c r="W42" s="77"/>
      <c r="X42" s="14"/>
      <c r="Y42" s="77"/>
      <c r="Z42" s="14"/>
      <c r="AA42" s="8"/>
      <c r="AB42" s="13"/>
      <c r="AC42" s="8"/>
      <c r="AD42" s="13"/>
      <c r="AE42" s="8"/>
      <c r="AF42" s="13"/>
    </row>
    <row r="43" spans="1:32" ht="18" customHeight="1" x14ac:dyDescent="0.2">
      <c r="B43" s="78"/>
      <c r="C43" s="9"/>
      <c r="D43" s="10"/>
      <c r="E43" s="9"/>
      <c r="F43" s="8"/>
      <c r="G43" s="20" t="str">
        <f>IF(F43="","",SUMPRODUCT(IF(I43="",0,INDEX('Appendix 1 Rules'!$B$2:$B$16,MATCH(F43,'Appendix 1 Rules'!$A$2:$A$16))))+(IF(K43="",0,INDEX('Appendix 1 Rules'!$C$2:$C$16,MATCH(F43,'Appendix 1 Rules'!$A$2:$A$16))))+(IF(M43="",0,INDEX('Appendix 1 Rules'!$D$2:$D$16,MATCH(F43,'Appendix 1 Rules'!$A$2:$A$16))))+(IF(O43="",0,INDEX('Appendix 1 Rules'!$E$2:$E$16,MATCH(F43,'Appendix 1 Rules'!$A$2:$A$16))))+(IF(Q43="",0,INDEX('Appendix 1 Rules'!$F$2:$F$16,MATCH(F43,'Appendix 1 Rules'!$A$2:$A$16))))+(IF(S43="",0,INDEX('Appendix 1 Rules'!$G$2:$G$16,MATCH(F43,'Appendix 1 Rules'!$A$2:$A$16))))+(IF(U43="",0,INDEX('Appendix 1 Rules'!$H$2:$H$16,MATCH(F43,'Appendix 1 Rules'!$A$2:$A$16))))+(IF(W43="",0,INDEX('Appendix 1 Rules'!$I$2:$I$16,MATCH(F43,'Appendix 1 Rules'!$A$2:$A$16))))+(IF(Y43="",0,INDEX('Appendix 1 Rules'!$J$2:$J$16,MATCH(F43,'Appendix 1 Rules'!$A$2:$A$16))))+(IF(AA43="",0,INDEX('Appendix 1 Rules'!$K$2:$K$16,MATCH(F43,'Appendix 1 Rules'!$A$2:$A$16))))+(IF(AC43="",0,INDEX('Appendix 1 Rules'!$L$2:$L$16,MATCH(F43,'Appendix 1 Rules'!$A$2:$A$16))))+(IF(AE43="",0,INDEX('Appendix 1 Rules'!$M$2:$M$16,MATCH(F43,'Appendix 1 Rules'!$A$2:$A$16))))+IF(F43="b1",VLOOKUP(F43,'Appendix 1 Rules'!$A$1:$N$16,14))+IF(F43="b2",VLOOKUP(F43,'Appendix 1 Rules'!$A$1:$N$16,14))+IF(F43="d",VLOOKUP(F43,'Appendix 1 Rules'!$A$1:$N$16,14))+IF(F43="f1",VLOOKUP(F43,'Appendix 1 Rules'!$A$1:$N$16,14))+IF(F43="f2",VLOOKUP(F43,'Appendix 1 Rules'!$A$1:$N$16,14))+IF(F43="g",VLOOKUP(F43,'Appendix 1 Rules'!$A$1:$N$16,14))+IF(F43="h",VLOOKUP(F43,'Appendix 1 Rules'!$A$1:$N$16,14))+IF(F43="i1",VLOOKUP(F43,'Appendix 1 Rules'!$A$1:$N$16,14))+IF(F43="i2",VLOOKUP(F43,'Appendix 1 Rules'!$A$1:$N$16,14))+IF(F43="j",VLOOKUP(F43,'Appendix 1 Rules'!$A$1:$N$16,14))+IF(F43="k",VLOOKUP(F43,'Appendix 1 Rules'!$A$1:$N$16,14)))</f>
        <v/>
      </c>
      <c r="H43" s="80" t="str">
        <f>IF(F43="","",IF(OR(F43="b1",F43="b2",F43="d",F43="f1",F43="f2",F43="h",F43="i1",F43="i2",F43="j",F43="k"),MIN(G43,VLOOKUP(F43,'Appx 1 (Res) Rules'!$A:$D,4,0)),MIN(G43,VLOOKUP(F43,'Appx 1 (Res) Rules'!$A:$D,4,0),SUMPRODUCT(IF(I43="",0,INDEX('Appendix 1 Rules'!$B$2:$B$16,MATCH(F43,'Appendix 1 Rules'!$A$2:$A$16))))+(IF(K43="",0,INDEX('Appendix 1 Rules'!$C$2:$C$16,MATCH(F43,'Appendix 1 Rules'!$A$2:$A$16))))+(IF(M43="",0,INDEX('Appendix 1 Rules'!$D$2:$D$16,MATCH(F43,'Appendix 1 Rules'!$A$2:$A$16))))+(IF(O43="",0,INDEX('Appendix 1 Rules'!$E$2:$E$16,MATCH(F43,'Appendix 1 Rules'!$A$2:$A$16))))+(IF(Q43="",0,INDEX('Appendix 1 Rules'!$F$2:$F$16,MATCH(F43,'Appendix 1 Rules'!$A$2:$A$16))))+(IF(S43="",0,INDEX('Appendix 1 Rules'!$G$2:$G$16,MATCH(F43,'Appendix 1 Rules'!$A$2:$A$16))))+(IF(U43="",0,INDEX('Appendix 1 Rules'!$H$2:$H$16,MATCH(F43,'Appendix 1 Rules'!$A$2:$A$16))))+(IF(W43="",0,INDEX('Appendix 1 Rules'!$I$2:$I$16,MATCH(F43,'Appendix 1 Rules'!$A$2:$A$16))))+(IF(Y43="",0,INDEX('Appendix 1 Rules'!$J$2:$J$16,MATCH(F43,'Appendix 1 Rules'!$A$2:$A$16))))+(IF(AA43="",0,INDEX('Appendix 1 Rules'!$K$2:$K$16,MATCH(F43,'Appendix 1 Rules'!$A$2:$A$16))))+(IF(AC43="",0,INDEX('Appendix 1 Rules'!$L$2:$L$16,MATCH(F43,'Appendix 1 Rules'!$A$2:$A$16))))+(IF(AE43="",0,INDEX('Appendix 1 Rules'!$M$2:$M$16,MATCH(F43,'Appendix 1 Rules'!$A$2:$A$16))))+IF(F43="b1",VLOOKUP(F43,'Appendix 1 Rules'!$A$1:$N$16,14))+IF(F43="b2",VLOOKUP(F43,'Appendix 1 Rules'!$A$1:$N$16,14))+IF(F43="d",VLOOKUP(F43,'Appendix 1 Rules'!$A$1:$N$16,14))+IF(F43="f1",VLOOKUP(F43,'Appendix 1 Rules'!$A$1:$N$16,14))+IF(F43="f2",VLOOKUP(F43,'Appendix 1 Rules'!$A$1:$N$16,14))+IF(F43="g",VLOOKUP(F43,'Appendix 1 Rules'!$A$1:$N$16,14))+IF(F43="h",VLOOKUP(F43,'Appendix 1 Rules'!$A$1:$N$16,14))+IF(F43="i1",VLOOKUP(F43,'Appendix 1 Rules'!$A$1:$N$16,14))+IF(F43="i2",VLOOKUP(F43,'Appendix 1 Rules'!$A$1:$N$16,14))+IF(F43="j",VLOOKUP(F43,'Appendix 1 Rules'!$A$1:$N$16,14))+IF(F43="k",VLOOKUP(F43,'Appendix 1 Rules'!$A$1:$N$16,14)))))</f>
        <v/>
      </c>
      <c r="I43" s="12"/>
      <c r="J43" s="13"/>
      <c r="K43" s="12"/>
      <c r="L43" s="13"/>
      <c r="M43" s="12"/>
      <c r="N43" s="13"/>
      <c r="O43" s="12"/>
      <c r="P43" s="13"/>
      <c r="Q43" s="12"/>
      <c r="R43" s="13"/>
      <c r="S43" s="12"/>
      <c r="T43" s="13"/>
      <c r="U43" s="12"/>
      <c r="V43" s="13"/>
      <c r="W43" s="12"/>
      <c r="X43" s="13"/>
      <c r="Y43" s="12"/>
      <c r="Z43" s="13"/>
      <c r="AA43" s="8"/>
      <c r="AB43" s="13"/>
      <c r="AC43" s="8"/>
      <c r="AD43" s="13"/>
      <c r="AE43" s="8"/>
      <c r="AF43" s="13"/>
    </row>
    <row r="44" spans="1:32" ht="18" customHeight="1" x14ac:dyDescent="0.2">
      <c r="B44" s="78"/>
      <c r="C44" s="9"/>
      <c r="D44" s="10"/>
      <c r="E44" s="9"/>
      <c r="F44" s="8"/>
      <c r="G44" s="20" t="str">
        <f>IF(F44="","",SUMPRODUCT(IF(I44="",0,INDEX('Appendix 1 Rules'!$B$2:$B$16,MATCH(F44,'Appendix 1 Rules'!$A$2:$A$16))))+(IF(K44="",0,INDEX('Appendix 1 Rules'!$C$2:$C$16,MATCH(F44,'Appendix 1 Rules'!$A$2:$A$16))))+(IF(M44="",0,INDEX('Appendix 1 Rules'!$D$2:$D$16,MATCH(F44,'Appendix 1 Rules'!$A$2:$A$16))))+(IF(O44="",0,INDEX('Appendix 1 Rules'!$E$2:$E$16,MATCH(F44,'Appendix 1 Rules'!$A$2:$A$16))))+(IF(Q44="",0,INDEX('Appendix 1 Rules'!$F$2:$F$16,MATCH(F44,'Appendix 1 Rules'!$A$2:$A$16))))+(IF(S44="",0,INDEX('Appendix 1 Rules'!$G$2:$G$16,MATCH(F44,'Appendix 1 Rules'!$A$2:$A$16))))+(IF(U44="",0,INDEX('Appendix 1 Rules'!$H$2:$H$16,MATCH(F44,'Appendix 1 Rules'!$A$2:$A$16))))+(IF(W44="",0,INDEX('Appendix 1 Rules'!$I$2:$I$16,MATCH(F44,'Appendix 1 Rules'!$A$2:$A$16))))+(IF(Y44="",0,INDEX('Appendix 1 Rules'!$J$2:$J$16,MATCH(F44,'Appendix 1 Rules'!$A$2:$A$16))))+(IF(AA44="",0,INDEX('Appendix 1 Rules'!$K$2:$K$16,MATCH(F44,'Appendix 1 Rules'!$A$2:$A$16))))+(IF(AC44="",0,INDEX('Appendix 1 Rules'!$L$2:$L$16,MATCH(F44,'Appendix 1 Rules'!$A$2:$A$16))))+(IF(AE44="",0,INDEX('Appendix 1 Rules'!$M$2:$M$16,MATCH(F44,'Appendix 1 Rules'!$A$2:$A$16))))+IF(F44="b1",VLOOKUP(F44,'Appendix 1 Rules'!$A$1:$N$16,14))+IF(F44="b2",VLOOKUP(F44,'Appendix 1 Rules'!$A$1:$N$16,14))+IF(F44="d",VLOOKUP(F44,'Appendix 1 Rules'!$A$1:$N$16,14))+IF(F44="f1",VLOOKUP(F44,'Appendix 1 Rules'!$A$1:$N$16,14))+IF(F44="f2",VLOOKUP(F44,'Appendix 1 Rules'!$A$1:$N$16,14))+IF(F44="g",VLOOKUP(F44,'Appendix 1 Rules'!$A$1:$N$16,14))+IF(F44="h",VLOOKUP(F44,'Appendix 1 Rules'!$A$1:$N$16,14))+IF(F44="i1",VLOOKUP(F44,'Appendix 1 Rules'!$A$1:$N$16,14))+IF(F44="i2",VLOOKUP(F44,'Appendix 1 Rules'!$A$1:$N$16,14))+IF(F44="j",VLOOKUP(F44,'Appendix 1 Rules'!$A$1:$N$16,14))+IF(F44="k",VLOOKUP(F44,'Appendix 1 Rules'!$A$1:$N$16,14)))</f>
        <v/>
      </c>
      <c r="H44" s="80" t="str">
        <f>IF(F44="","",IF(OR(F44="b1",F44="b2",F44="d",F44="f1",F44="f2",F44="h",F44="i1",F44="i2",F44="j",F44="k"),MIN(G44,VLOOKUP(F44,'Appx 1 (Res) Rules'!$A:$D,4,0)),MIN(G44,VLOOKUP(F44,'Appx 1 (Res) Rules'!$A:$D,4,0),SUMPRODUCT(IF(I44="",0,INDEX('Appendix 1 Rules'!$B$2:$B$16,MATCH(F44,'Appendix 1 Rules'!$A$2:$A$16))))+(IF(K44="",0,INDEX('Appendix 1 Rules'!$C$2:$C$16,MATCH(F44,'Appendix 1 Rules'!$A$2:$A$16))))+(IF(M44="",0,INDEX('Appendix 1 Rules'!$D$2:$D$16,MATCH(F44,'Appendix 1 Rules'!$A$2:$A$16))))+(IF(O44="",0,INDEX('Appendix 1 Rules'!$E$2:$E$16,MATCH(F44,'Appendix 1 Rules'!$A$2:$A$16))))+(IF(Q44="",0,INDEX('Appendix 1 Rules'!$F$2:$F$16,MATCH(F44,'Appendix 1 Rules'!$A$2:$A$16))))+(IF(S44="",0,INDEX('Appendix 1 Rules'!$G$2:$G$16,MATCH(F44,'Appendix 1 Rules'!$A$2:$A$16))))+(IF(U44="",0,INDEX('Appendix 1 Rules'!$H$2:$H$16,MATCH(F44,'Appendix 1 Rules'!$A$2:$A$16))))+(IF(W44="",0,INDEX('Appendix 1 Rules'!$I$2:$I$16,MATCH(F44,'Appendix 1 Rules'!$A$2:$A$16))))+(IF(Y44="",0,INDEX('Appendix 1 Rules'!$J$2:$J$16,MATCH(F44,'Appendix 1 Rules'!$A$2:$A$16))))+(IF(AA44="",0,INDEX('Appendix 1 Rules'!$K$2:$K$16,MATCH(F44,'Appendix 1 Rules'!$A$2:$A$16))))+(IF(AC44="",0,INDEX('Appendix 1 Rules'!$L$2:$L$16,MATCH(F44,'Appendix 1 Rules'!$A$2:$A$16))))+(IF(AE44="",0,INDEX('Appendix 1 Rules'!$M$2:$M$16,MATCH(F44,'Appendix 1 Rules'!$A$2:$A$16))))+IF(F44="b1",VLOOKUP(F44,'Appendix 1 Rules'!$A$1:$N$16,14))+IF(F44="b2",VLOOKUP(F44,'Appendix 1 Rules'!$A$1:$N$16,14))+IF(F44="d",VLOOKUP(F44,'Appendix 1 Rules'!$A$1:$N$16,14))+IF(F44="f1",VLOOKUP(F44,'Appendix 1 Rules'!$A$1:$N$16,14))+IF(F44="f2",VLOOKUP(F44,'Appendix 1 Rules'!$A$1:$N$16,14))+IF(F44="g",VLOOKUP(F44,'Appendix 1 Rules'!$A$1:$N$16,14))+IF(F44="h",VLOOKUP(F44,'Appendix 1 Rules'!$A$1:$N$16,14))+IF(F44="i1",VLOOKUP(F44,'Appendix 1 Rules'!$A$1:$N$16,14))+IF(F44="i2",VLOOKUP(F44,'Appendix 1 Rules'!$A$1:$N$16,14))+IF(F44="j",VLOOKUP(F44,'Appendix 1 Rules'!$A$1:$N$16,14))+IF(F44="k",VLOOKUP(F44,'Appendix 1 Rules'!$A$1:$N$16,14)))))</f>
        <v/>
      </c>
      <c r="I44" s="11"/>
      <c r="J44" s="14"/>
      <c r="K44" s="11"/>
      <c r="L44" s="14"/>
      <c r="M44" s="11"/>
      <c r="N44" s="14"/>
      <c r="O44" s="11"/>
      <c r="P44" s="14"/>
      <c r="Q44" s="76"/>
      <c r="R44" s="14"/>
      <c r="S44" s="11"/>
      <c r="T44" s="14"/>
      <c r="U44" s="11"/>
      <c r="V44" s="14"/>
      <c r="W44" s="77"/>
      <c r="X44" s="14"/>
      <c r="Y44" s="77"/>
      <c r="Z44" s="14"/>
      <c r="AA44" s="8"/>
      <c r="AB44" s="13"/>
      <c r="AC44" s="8"/>
      <c r="AD44" s="13"/>
      <c r="AE44" s="8"/>
      <c r="AF44" s="13"/>
    </row>
    <row r="45" spans="1:32" ht="18" customHeight="1" x14ac:dyDescent="0.2">
      <c r="B45" s="78"/>
      <c r="C45" s="9"/>
      <c r="D45" s="10"/>
      <c r="E45" s="9"/>
      <c r="F45" s="8"/>
      <c r="G45" s="20" t="str">
        <f>IF(F45="","",SUMPRODUCT(IF(I45="",0,INDEX('Appendix 1 Rules'!$B$2:$B$16,MATCH(F45,'Appendix 1 Rules'!$A$2:$A$16))))+(IF(K45="",0,INDEX('Appendix 1 Rules'!$C$2:$C$16,MATCH(F45,'Appendix 1 Rules'!$A$2:$A$16))))+(IF(M45="",0,INDEX('Appendix 1 Rules'!$D$2:$D$16,MATCH(F45,'Appendix 1 Rules'!$A$2:$A$16))))+(IF(O45="",0,INDEX('Appendix 1 Rules'!$E$2:$E$16,MATCH(F45,'Appendix 1 Rules'!$A$2:$A$16))))+(IF(Q45="",0,INDEX('Appendix 1 Rules'!$F$2:$F$16,MATCH(F45,'Appendix 1 Rules'!$A$2:$A$16))))+(IF(S45="",0,INDEX('Appendix 1 Rules'!$G$2:$G$16,MATCH(F45,'Appendix 1 Rules'!$A$2:$A$16))))+(IF(U45="",0,INDEX('Appendix 1 Rules'!$H$2:$H$16,MATCH(F45,'Appendix 1 Rules'!$A$2:$A$16))))+(IF(W45="",0,INDEX('Appendix 1 Rules'!$I$2:$I$16,MATCH(F45,'Appendix 1 Rules'!$A$2:$A$16))))+(IF(Y45="",0,INDEX('Appendix 1 Rules'!$J$2:$J$16,MATCH(F45,'Appendix 1 Rules'!$A$2:$A$16))))+(IF(AA45="",0,INDEX('Appendix 1 Rules'!$K$2:$K$16,MATCH(F45,'Appendix 1 Rules'!$A$2:$A$16))))+(IF(AC45="",0,INDEX('Appendix 1 Rules'!$L$2:$L$16,MATCH(F45,'Appendix 1 Rules'!$A$2:$A$16))))+(IF(AE45="",0,INDEX('Appendix 1 Rules'!$M$2:$M$16,MATCH(F45,'Appendix 1 Rules'!$A$2:$A$16))))+IF(F45="b1",VLOOKUP(F45,'Appendix 1 Rules'!$A$1:$N$16,14))+IF(F45="b2",VLOOKUP(F45,'Appendix 1 Rules'!$A$1:$N$16,14))+IF(F45="d",VLOOKUP(F45,'Appendix 1 Rules'!$A$1:$N$16,14))+IF(F45="f1",VLOOKUP(F45,'Appendix 1 Rules'!$A$1:$N$16,14))+IF(F45="f2",VLOOKUP(F45,'Appendix 1 Rules'!$A$1:$N$16,14))+IF(F45="g",VLOOKUP(F45,'Appendix 1 Rules'!$A$1:$N$16,14))+IF(F45="h",VLOOKUP(F45,'Appendix 1 Rules'!$A$1:$N$16,14))+IF(F45="i1",VLOOKUP(F45,'Appendix 1 Rules'!$A$1:$N$16,14))+IF(F45="i2",VLOOKUP(F45,'Appendix 1 Rules'!$A$1:$N$16,14))+IF(F45="j",VLOOKUP(F45,'Appendix 1 Rules'!$A$1:$N$16,14))+IF(F45="k",VLOOKUP(F45,'Appendix 1 Rules'!$A$1:$N$16,14)))</f>
        <v/>
      </c>
      <c r="H45" s="80" t="str">
        <f>IF(F45="","",IF(OR(F45="b1",F45="b2",F45="d",F45="f1",F45="f2",F45="h",F45="i1",F45="i2",F45="j",F45="k"),MIN(G45,VLOOKUP(F45,'Appx 1 (Res) Rules'!$A:$D,4,0)),MIN(G45,VLOOKUP(F45,'Appx 1 (Res) Rules'!$A:$D,4,0),SUMPRODUCT(IF(I45="",0,INDEX('Appendix 1 Rules'!$B$2:$B$16,MATCH(F45,'Appendix 1 Rules'!$A$2:$A$16))))+(IF(K45="",0,INDEX('Appendix 1 Rules'!$C$2:$C$16,MATCH(F45,'Appendix 1 Rules'!$A$2:$A$16))))+(IF(M45="",0,INDEX('Appendix 1 Rules'!$D$2:$D$16,MATCH(F45,'Appendix 1 Rules'!$A$2:$A$16))))+(IF(O45="",0,INDEX('Appendix 1 Rules'!$E$2:$E$16,MATCH(F45,'Appendix 1 Rules'!$A$2:$A$16))))+(IF(Q45="",0,INDEX('Appendix 1 Rules'!$F$2:$F$16,MATCH(F45,'Appendix 1 Rules'!$A$2:$A$16))))+(IF(S45="",0,INDEX('Appendix 1 Rules'!$G$2:$G$16,MATCH(F45,'Appendix 1 Rules'!$A$2:$A$16))))+(IF(U45="",0,INDEX('Appendix 1 Rules'!$H$2:$H$16,MATCH(F45,'Appendix 1 Rules'!$A$2:$A$16))))+(IF(W45="",0,INDEX('Appendix 1 Rules'!$I$2:$I$16,MATCH(F45,'Appendix 1 Rules'!$A$2:$A$16))))+(IF(Y45="",0,INDEX('Appendix 1 Rules'!$J$2:$J$16,MATCH(F45,'Appendix 1 Rules'!$A$2:$A$16))))+(IF(AA45="",0,INDEX('Appendix 1 Rules'!$K$2:$K$16,MATCH(F45,'Appendix 1 Rules'!$A$2:$A$16))))+(IF(AC45="",0,INDEX('Appendix 1 Rules'!$L$2:$L$16,MATCH(F45,'Appendix 1 Rules'!$A$2:$A$16))))+(IF(AE45="",0,INDEX('Appendix 1 Rules'!$M$2:$M$16,MATCH(F45,'Appendix 1 Rules'!$A$2:$A$16))))+IF(F45="b1",VLOOKUP(F45,'Appendix 1 Rules'!$A$1:$N$16,14))+IF(F45="b2",VLOOKUP(F45,'Appendix 1 Rules'!$A$1:$N$16,14))+IF(F45="d",VLOOKUP(F45,'Appendix 1 Rules'!$A$1:$N$16,14))+IF(F45="f1",VLOOKUP(F45,'Appendix 1 Rules'!$A$1:$N$16,14))+IF(F45="f2",VLOOKUP(F45,'Appendix 1 Rules'!$A$1:$N$16,14))+IF(F45="g",VLOOKUP(F45,'Appendix 1 Rules'!$A$1:$N$16,14))+IF(F45="h",VLOOKUP(F45,'Appendix 1 Rules'!$A$1:$N$16,14))+IF(F45="i1",VLOOKUP(F45,'Appendix 1 Rules'!$A$1:$N$16,14))+IF(F45="i2",VLOOKUP(F45,'Appendix 1 Rules'!$A$1:$N$16,14))+IF(F45="j",VLOOKUP(F45,'Appendix 1 Rules'!$A$1:$N$16,14))+IF(F45="k",VLOOKUP(F45,'Appendix 1 Rules'!$A$1:$N$16,14)))))</f>
        <v/>
      </c>
      <c r="I45" s="12"/>
      <c r="J45" s="13"/>
      <c r="K45" s="12"/>
      <c r="L45" s="13"/>
      <c r="M45" s="12"/>
      <c r="N45" s="13"/>
      <c r="O45" s="12"/>
      <c r="P45" s="13"/>
      <c r="Q45" s="12"/>
      <c r="R45" s="13"/>
      <c r="S45" s="12"/>
      <c r="T45" s="13"/>
      <c r="U45" s="12"/>
      <c r="V45" s="13"/>
      <c r="W45" s="12"/>
      <c r="X45" s="13"/>
      <c r="Y45" s="12"/>
      <c r="Z45" s="13"/>
      <c r="AA45" s="8"/>
      <c r="AB45" s="13"/>
      <c r="AC45" s="8"/>
      <c r="AD45" s="13"/>
      <c r="AE45" s="8"/>
      <c r="AF45" s="13"/>
    </row>
    <row r="46" spans="1:32" ht="18" customHeight="1" x14ac:dyDescent="0.2">
      <c r="B46" s="78"/>
      <c r="C46" s="9"/>
      <c r="D46" s="10"/>
      <c r="E46" s="9"/>
      <c r="F46" s="8"/>
      <c r="G46" s="20" t="str">
        <f>IF(F46="","",SUMPRODUCT(IF(I46="",0,INDEX('Appendix 1 Rules'!$B$2:$B$16,MATCH(F46,'Appendix 1 Rules'!$A$2:$A$16))))+(IF(K46="",0,INDEX('Appendix 1 Rules'!$C$2:$C$16,MATCH(F46,'Appendix 1 Rules'!$A$2:$A$16))))+(IF(M46="",0,INDEX('Appendix 1 Rules'!$D$2:$D$16,MATCH(F46,'Appendix 1 Rules'!$A$2:$A$16))))+(IF(O46="",0,INDEX('Appendix 1 Rules'!$E$2:$E$16,MATCH(F46,'Appendix 1 Rules'!$A$2:$A$16))))+(IF(Q46="",0,INDEX('Appendix 1 Rules'!$F$2:$F$16,MATCH(F46,'Appendix 1 Rules'!$A$2:$A$16))))+(IF(S46="",0,INDEX('Appendix 1 Rules'!$G$2:$G$16,MATCH(F46,'Appendix 1 Rules'!$A$2:$A$16))))+(IF(U46="",0,INDEX('Appendix 1 Rules'!$H$2:$H$16,MATCH(F46,'Appendix 1 Rules'!$A$2:$A$16))))+(IF(W46="",0,INDEX('Appendix 1 Rules'!$I$2:$I$16,MATCH(F46,'Appendix 1 Rules'!$A$2:$A$16))))+(IF(Y46="",0,INDEX('Appendix 1 Rules'!$J$2:$J$16,MATCH(F46,'Appendix 1 Rules'!$A$2:$A$16))))+(IF(AA46="",0,INDEX('Appendix 1 Rules'!$K$2:$K$16,MATCH(F46,'Appendix 1 Rules'!$A$2:$A$16))))+(IF(AC46="",0,INDEX('Appendix 1 Rules'!$L$2:$L$16,MATCH(F46,'Appendix 1 Rules'!$A$2:$A$16))))+(IF(AE46="",0,INDEX('Appendix 1 Rules'!$M$2:$M$16,MATCH(F46,'Appendix 1 Rules'!$A$2:$A$16))))+IF(F46="b1",VLOOKUP(F46,'Appendix 1 Rules'!$A$1:$N$16,14))+IF(F46="b2",VLOOKUP(F46,'Appendix 1 Rules'!$A$1:$N$16,14))+IF(F46="d",VLOOKUP(F46,'Appendix 1 Rules'!$A$1:$N$16,14))+IF(F46="f1",VLOOKUP(F46,'Appendix 1 Rules'!$A$1:$N$16,14))+IF(F46="f2",VLOOKUP(F46,'Appendix 1 Rules'!$A$1:$N$16,14))+IF(F46="g",VLOOKUP(F46,'Appendix 1 Rules'!$A$1:$N$16,14))+IF(F46="h",VLOOKUP(F46,'Appendix 1 Rules'!$A$1:$N$16,14))+IF(F46="i1",VLOOKUP(F46,'Appendix 1 Rules'!$A$1:$N$16,14))+IF(F46="i2",VLOOKUP(F46,'Appendix 1 Rules'!$A$1:$N$16,14))+IF(F46="j",VLOOKUP(F46,'Appendix 1 Rules'!$A$1:$N$16,14))+IF(F46="k",VLOOKUP(F46,'Appendix 1 Rules'!$A$1:$N$16,14)))</f>
        <v/>
      </c>
      <c r="H46" s="80" t="str">
        <f>IF(F46="","",IF(OR(F46="b1",F46="b2",F46="d",F46="f1",F46="f2",F46="h",F46="i1",F46="i2",F46="j",F46="k"),MIN(G46,VLOOKUP(F46,'Appx 1 (Res) Rules'!$A:$D,4,0)),MIN(G46,VLOOKUP(F46,'Appx 1 (Res) Rules'!$A:$D,4,0),SUMPRODUCT(IF(I46="",0,INDEX('Appendix 1 Rules'!$B$2:$B$16,MATCH(F46,'Appendix 1 Rules'!$A$2:$A$16))))+(IF(K46="",0,INDEX('Appendix 1 Rules'!$C$2:$C$16,MATCH(F46,'Appendix 1 Rules'!$A$2:$A$16))))+(IF(M46="",0,INDEX('Appendix 1 Rules'!$D$2:$D$16,MATCH(F46,'Appendix 1 Rules'!$A$2:$A$16))))+(IF(O46="",0,INDEX('Appendix 1 Rules'!$E$2:$E$16,MATCH(F46,'Appendix 1 Rules'!$A$2:$A$16))))+(IF(Q46="",0,INDEX('Appendix 1 Rules'!$F$2:$F$16,MATCH(F46,'Appendix 1 Rules'!$A$2:$A$16))))+(IF(S46="",0,INDEX('Appendix 1 Rules'!$G$2:$G$16,MATCH(F46,'Appendix 1 Rules'!$A$2:$A$16))))+(IF(U46="",0,INDEX('Appendix 1 Rules'!$H$2:$H$16,MATCH(F46,'Appendix 1 Rules'!$A$2:$A$16))))+(IF(W46="",0,INDEX('Appendix 1 Rules'!$I$2:$I$16,MATCH(F46,'Appendix 1 Rules'!$A$2:$A$16))))+(IF(Y46="",0,INDEX('Appendix 1 Rules'!$J$2:$J$16,MATCH(F46,'Appendix 1 Rules'!$A$2:$A$16))))+(IF(AA46="",0,INDEX('Appendix 1 Rules'!$K$2:$K$16,MATCH(F46,'Appendix 1 Rules'!$A$2:$A$16))))+(IF(AC46="",0,INDEX('Appendix 1 Rules'!$L$2:$L$16,MATCH(F46,'Appendix 1 Rules'!$A$2:$A$16))))+(IF(AE46="",0,INDEX('Appendix 1 Rules'!$M$2:$M$16,MATCH(F46,'Appendix 1 Rules'!$A$2:$A$16))))+IF(F46="b1",VLOOKUP(F46,'Appendix 1 Rules'!$A$1:$N$16,14))+IF(F46="b2",VLOOKUP(F46,'Appendix 1 Rules'!$A$1:$N$16,14))+IF(F46="d",VLOOKUP(F46,'Appendix 1 Rules'!$A$1:$N$16,14))+IF(F46="f1",VLOOKUP(F46,'Appendix 1 Rules'!$A$1:$N$16,14))+IF(F46="f2",VLOOKUP(F46,'Appendix 1 Rules'!$A$1:$N$16,14))+IF(F46="g",VLOOKUP(F46,'Appendix 1 Rules'!$A$1:$N$16,14))+IF(F46="h",VLOOKUP(F46,'Appendix 1 Rules'!$A$1:$N$16,14))+IF(F46="i1",VLOOKUP(F46,'Appendix 1 Rules'!$A$1:$N$16,14))+IF(F46="i2",VLOOKUP(F46,'Appendix 1 Rules'!$A$1:$N$16,14))+IF(F46="j",VLOOKUP(F46,'Appendix 1 Rules'!$A$1:$N$16,14))+IF(F46="k",VLOOKUP(F46,'Appendix 1 Rules'!$A$1:$N$16,14)))))</f>
        <v/>
      </c>
      <c r="I46" s="11"/>
      <c r="J46" s="14"/>
      <c r="K46" s="11"/>
      <c r="L46" s="14"/>
      <c r="M46" s="11"/>
      <c r="N46" s="14"/>
      <c r="O46" s="11"/>
      <c r="P46" s="14"/>
      <c r="Q46" s="76"/>
      <c r="R46" s="14"/>
      <c r="S46" s="11"/>
      <c r="T46" s="14"/>
      <c r="U46" s="11"/>
      <c r="V46" s="14"/>
      <c r="W46" s="77"/>
      <c r="X46" s="14"/>
      <c r="Y46" s="77"/>
      <c r="Z46" s="14"/>
      <c r="AA46" s="8"/>
      <c r="AB46" s="13"/>
      <c r="AC46" s="8"/>
      <c r="AD46" s="13"/>
      <c r="AE46" s="8"/>
      <c r="AF46" s="13"/>
    </row>
    <row r="47" spans="1:32" ht="18" customHeight="1" x14ac:dyDescent="0.2">
      <c r="B47" s="78"/>
      <c r="C47" s="9"/>
      <c r="D47" s="10"/>
      <c r="E47" s="9"/>
      <c r="F47" s="8"/>
      <c r="G47" s="20" t="str">
        <f>IF(F47="","",SUMPRODUCT(IF(I47="",0,INDEX('Appendix 1 Rules'!$B$2:$B$16,MATCH(F47,'Appendix 1 Rules'!$A$2:$A$16))))+(IF(K47="",0,INDEX('Appendix 1 Rules'!$C$2:$C$16,MATCH(F47,'Appendix 1 Rules'!$A$2:$A$16))))+(IF(M47="",0,INDEX('Appendix 1 Rules'!$D$2:$D$16,MATCH(F47,'Appendix 1 Rules'!$A$2:$A$16))))+(IF(O47="",0,INDEX('Appendix 1 Rules'!$E$2:$E$16,MATCH(F47,'Appendix 1 Rules'!$A$2:$A$16))))+(IF(Q47="",0,INDEX('Appendix 1 Rules'!$F$2:$F$16,MATCH(F47,'Appendix 1 Rules'!$A$2:$A$16))))+(IF(S47="",0,INDEX('Appendix 1 Rules'!$G$2:$G$16,MATCH(F47,'Appendix 1 Rules'!$A$2:$A$16))))+(IF(U47="",0,INDEX('Appendix 1 Rules'!$H$2:$H$16,MATCH(F47,'Appendix 1 Rules'!$A$2:$A$16))))+(IF(W47="",0,INDEX('Appendix 1 Rules'!$I$2:$I$16,MATCH(F47,'Appendix 1 Rules'!$A$2:$A$16))))+(IF(Y47="",0,INDEX('Appendix 1 Rules'!$J$2:$J$16,MATCH(F47,'Appendix 1 Rules'!$A$2:$A$16))))+(IF(AA47="",0,INDEX('Appendix 1 Rules'!$K$2:$K$16,MATCH(F47,'Appendix 1 Rules'!$A$2:$A$16))))+(IF(AC47="",0,INDEX('Appendix 1 Rules'!$L$2:$L$16,MATCH(F47,'Appendix 1 Rules'!$A$2:$A$16))))+(IF(AE47="",0,INDEX('Appendix 1 Rules'!$M$2:$M$16,MATCH(F47,'Appendix 1 Rules'!$A$2:$A$16))))+IF(F47="b1",VLOOKUP(F47,'Appendix 1 Rules'!$A$1:$N$16,14))+IF(F47="b2",VLOOKUP(F47,'Appendix 1 Rules'!$A$1:$N$16,14))+IF(F47="d",VLOOKUP(F47,'Appendix 1 Rules'!$A$1:$N$16,14))+IF(F47="f1",VLOOKUP(F47,'Appendix 1 Rules'!$A$1:$N$16,14))+IF(F47="f2",VLOOKUP(F47,'Appendix 1 Rules'!$A$1:$N$16,14))+IF(F47="g",VLOOKUP(F47,'Appendix 1 Rules'!$A$1:$N$16,14))+IF(F47="h",VLOOKUP(F47,'Appendix 1 Rules'!$A$1:$N$16,14))+IF(F47="i1",VLOOKUP(F47,'Appendix 1 Rules'!$A$1:$N$16,14))+IF(F47="i2",VLOOKUP(F47,'Appendix 1 Rules'!$A$1:$N$16,14))+IF(F47="j",VLOOKUP(F47,'Appendix 1 Rules'!$A$1:$N$16,14))+IF(F47="k",VLOOKUP(F47,'Appendix 1 Rules'!$A$1:$N$16,14)))</f>
        <v/>
      </c>
      <c r="H47" s="80" t="str">
        <f>IF(F47="","",IF(OR(F47="b1",F47="b2",F47="d",F47="f1",F47="f2",F47="h",F47="i1",F47="i2",F47="j",F47="k"),MIN(G47,VLOOKUP(F47,'Appx 1 (Res) Rules'!$A:$D,4,0)),MIN(G47,VLOOKUP(F47,'Appx 1 (Res) Rules'!$A:$D,4,0),SUMPRODUCT(IF(I47="",0,INDEX('Appendix 1 Rules'!$B$2:$B$16,MATCH(F47,'Appendix 1 Rules'!$A$2:$A$16))))+(IF(K47="",0,INDEX('Appendix 1 Rules'!$C$2:$C$16,MATCH(F47,'Appendix 1 Rules'!$A$2:$A$16))))+(IF(M47="",0,INDEX('Appendix 1 Rules'!$D$2:$D$16,MATCH(F47,'Appendix 1 Rules'!$A$2:$A$16))))+(IF(O47="",0,INDEX('Appendix 1 Rules'!$E$2:$E$16,MATCH(F47,'Appendix 1 Rules'!$A$2:$A$16))))+(IF(Q47="",0,INDEX('Appendix 1 Rules'!$F$2:$F$16,MATCH(F47,'Appendix 1 Rules'!$A$2:$A$16))))+(IF(S47="",0,INDEX('Appendix 1 Rules'!$G$2:$G$16,MATCH(F47,'Appendix 1 Rules'!$A$2:$A$16))))+(IF(U47="",0,INDEX('Appendix 1 Rules'!$H$2:$H$16,MATCH(F47,'Appendix 1 Rules'!$A$2:$A$16))))+(IF(W47="",0,INDEX('Appendix 1 Rules'!$I$2:$I$16,MATCH(F47,'Appendix 1 Rules'!$A$2:$A$16))))+(IF(Y47="",0,INDEX('Appendix 1 Rules'!$J$2:$J$16,MATCH(F47,'Appendix 1 Rules'!$A$2:$A$16))))+(IF(AA47="",0,INDEX('Appendix 1 Rules'!$K$2:$K$16,MATCH(F47,'Appendix 1 Rules'!$A$2:$A$16))))+(IF(AC47="",0,INDEX('Appendix 1 Rules'!$L$2:$L$16,MATCH(F47,'Appendix 1 Rules'!$A$2:$A$16))))+(IF(AE47="",0,INDEX('Appendix 1 Rules'!$M$2:$M$16,MATCH(F47,'Appendix 1 Rules'!$A$2:$A$16))))+IF(F47="b1",VLOOKUP(F47,'Appendix 1 Rules'!$A$1:$N$16,14))+IF(F47="b2",VLOOKUP(F47,'Appendix 1 Rules'!$A$1:$N$16,14))+IF(F47="d",VLOOKUP(F47,'Appendix 1 Rules'!$A$1:$N$16,14))+IF(F47="f1",VLOOKUP(F47,'Appendix 1 Rules'!$A$1:$N$16,14))+IF(F47="f2",VLOOKUP(F47,'Appendix 1 Rules'!$A$1:$N$16,14))+IF(F47="g",VLOOKUP(F47,'Appendix 1 Rules'!$A$1:$N$16,14))+IF(F47="h",VLOOKUP(F47,'Appendix 1 Rules'!$A$1:$N$16,14))+IF(F47="i1",VLOOKUP(F47,'Appendix 1 Rules'!$A$1:$N$16,14))+IF(F47="i2",VLOOKUP(F47,'Appendix 1 Rules'!$A$1:$N$16,14))+IF(F47="j",VLOOKUP(F47,'Appendix 1 Rules'!$A$1:$N$16,14))+IF(F47="k",VLOOKUP(F47,'Appendix 1 Rules'!$A$1:$N$16,14)))))</f>
        <v/>
      </c>
      <c r="I47" s="12"/>
      <c r="J47" s="13"/>
      <c r="K47" s="12"/>
      <c r="L47" s="13"/>
      <c r="M47" s="12"/>
      <c r="N47" s="13"/>
      <c r="O47" s="12"/>
      <c r="P47" s="13"/>
      <c r="Q47" s="12"/>
      <c r="R47" s="13"/>
      <c r="S47" s="12"/>
      <c r="T47" s="13"/>
      <c r="U47" s="12"/>
      <c r="V47" s="13"/>
      <c r="W47" s="12"/>
      <c r="X47" s="13"/>
      <c r="Y47" s="12"/>
      <c r="Z47" s="13"/>
      <c r="AA47" s="8"/>
      <c r="AB47" s="13"/>
      <c r="AC47" s="8"/>
      <c r="AD47" s="13"/>
      <c r="AE47" s="8"/>
      <c r="AF47" s="13"/>
    </row>
    <row r="48" spans="1:32" ht="18" customHeight="1" x14ac:dyDescent="0.2">
      <c r="B48" s="78"/>
      <c r="C48" s="9"/>
      <c r="D48" s="10"/>
      <c r="E48" s="9"/>
      <c r="F48" s="8"/>
      <c r="G48" s="20" t="str">
        <f>IF(F48="","",SUMPRODUCT(IF(I48="",0,INDEX('Appendix 1 Rules'!$B$2:$B$16,MATCH(F48,'Appendix 1 Rules'!$A$2:$A$16))))+(IF(K48="",0,INDEX('Appendix 1 Rules'!$C$2:$C$16,MATCH(F48,'Appendix 1 Rules'!$A$2:$A$16))))+(IF(M48="",0,INDEX('Appendix 1 Rules'!$D$2:$D$16,MATCH(F48,'Appendix 1 Rules'!$A$2:$A$16))))+(IF(O48="",0,INDEX('Appendix 1 Rules'!$E$2:$E$16,MATCH(F48,'Appendix 1 Rules'!$A$2:$A$16))))+(IF(Q48="",0,INDEX('Appendix 1 Rules'!$F$2:$F$16,MATCH(F48,'Appendix 1 Rules'!$A$2:$A$16))))+(IF(S48="",0,INDEX('Appendix 1 Rules'!$G$2:$G$16,MATCH(F48,'Appendix 1 Rules'!$A$2:$A$16))))+(IF(U48="",0,INDEX('Appendix 1 Rules'!$H$2:$H$16,MATCH(F48,'Appendix 1 Rules'!$A$2:$A$16))))+(IF(W48="",0,INDEX('Appendix 1 Rules'!$I$2:$I$16,MATCH(F48,'Appendix 1 Rules'!$A$2:$A$16))))+(IF(Y48="",0,INDEX('Appendix 1 Rules'!$J$2:$J$16,MATCH(F48,'Appendix 1 Rules'!$A$2:$A$16))))+(IF(AA48="",0,INDEX('Appendix 1 Rules'!$K$2:$K$16,MATCH(F48,'Appendix 1 Rules'!$A$2:$A$16))))+(IF(AC48="",0,INDEX('Appendix 1 Rules'!$L$2:$L$16,MATCH(F48,'Appendix 1 Rules'!$A$2:$A$16))))+(IF(AE48="",0,INDEX('Appendix 1 Rules'!$M$2:$M$16,MATCH(F48,'Appendix 1 Rules'!$A$2:$A$16))))+IF(F48="b1",VLOOKUP(F48,'Appendix 1 Rules'!$A$1:$N$16,14))+IF(F48="b2",VLOOKUP(F48,'Appendix 1 Rules'!$A$1:$N$16,14))+IF(F48="d",VLOOKUP(F48,'Appendix 1 Rules'!$A$1:$N$16,14))+IF(F48="f1",VLOOKUP(F48,'Appendix 1 Rules'!$A$1:$N$16,14))+IF(F48="f2",VLOOKUP(F48,'Appendix 1 Rules'!$A$1:$N$16,14))+IF(F48="g",VLOOKUP(F48,'Appendix 1 Rules'!$A$1:$N$16,14))+IF(F48="h",VLOOKUP(F48,'Appendix 1 Rules'!$A$1:$N$16,14))+IF(F48="i1",VLOOKUP(F48,'Appendix 1 Rules'!$A$1:$N$16,14))+IF(F48="i2",VLOOKUP(F48,'Appendix 1 Rules'!$A$1:$N$16,14))+IF(F48="j",VLOOKUP(F48,'Appendix 1 Rules'!$A$1:$N$16,14))+IF(F48="k",VLOOKUP(F48,'Appendix 1 Rules'!$A$1:$N$16,14)))</f>
        <v/>
      </c>
      <c r="H48" s="80" t="str">
        <f>IF(F48="","",IF(OR(F48="b1",F48="b2",F48="d",F48="f1",F48="f2",F48="h",F48="i1",F48="i2",F48="j",F48="k"),MIN(G48,VLOOKUP(F48,'Appx 1 (Res) Rules'!$A:$D,4,0)),MIN(G48,VLOOKUP(F48,'Appx 1 (Res) Rules'!$A:$D,4,0),SUMPRODUCT(IF(I48="",0,INDEX('Appendix 1 Rules'!$B$2:$B$16,MATCH(F48,'Appendix 1 Rules'!$A$2:$A$16))))+(IF(K48="",0,INDEX('Appendix 1 Rules'!$C$2:$C$16,MATCH(F48,'Appendix 1 Rules'!$A$2:$A$16))))+(IF(M48="",0,INDEX('Appendix 1 Rules'!$D$2:$D$16,MATCH(F48,'Appendix 1 Rules'!$A$2:$A$16))))+(IF(O48="",0,INDEX('Appendix 1 Rules'!$E$2:$E$16,MATCH(F48,'Appendix 1 Rules'!$A$2:$A$16))))+(IF(Q48="",0,INDEX('Appendix 1 Rules'!$F$2:$F$16,MATCH(F48,'Appendix 1 Rules'!$A$2:$A$16))))+(IF(S48="",0,INDEX('Appendix 1 Rules'!$G$2:$G$16,MATCH(F48,'Appendix 1 Rules'!$A$2:$A$16))))+(IF(U48="",0,INDEX('Appendix 1 Rules'!$H$2:$H$16,MATCH(F48,'Appendix 1 Rules'!$A$2:$A$16))))+(IF(W48="",0,INDEX('Appendix 1 Rules'!$I$2:$I$16,MATCH(F48,'Appendix 1 Rules'!$A$2:$A$16))))+(IF(Y48="",0,INDEX('Appendix 1 Rules'!$J$2:$J$16,MATCH(F48,'Appendix 1 Rules'!$A$2:$A$16))))+(IF(AA48="",0,INDEX('Appendix 1 Rules'!$K$2:$K$16,MATCH(F48,'Appendix 1 Rules'!$A$2:$A$16))))+(IF(AC48="",0,INDEX('Appendix 1 Rules'!$L$2:$L$16,MATCH(F48,'Appendix 1 Rules'!$A$2:$A$16))))+(IF(AE48="",0,INDEX('Appendix 1 Rules'!$M$2:$M$16,MATCH(F48,'Appendix 1 Rules'!$A$2:$A$16))))+IF(F48="b1",VLOOKUP(F48,'Appendix 1 Rules'!$A$1:$N$16,14))+IF(F48="b2",VLOOKUP(F48,'Appendix 1 Rules'!$A$1:$N$16,14))+IF(F48="d",VLOOKUP(F48,'Appendix 1 Rules'!$A$1:$N$16,14))+IF(F48="f1",VLOOKUP(F48,'Appendix 1 Rules'!$A$1:$N$16,14))+IF(F48="f2",VLOOKUP(F48,'Appendix 1 Rules'!$A$1:$N$16,14))+IF(F48="g",VLOOKUP(F48,'Appendix 1 Rules'!$A$1:$N$16,14))+IF(F48="h",VLOOKUP(F48,'Appendix 1 Rules'!$A$1:$N$16,14))+IF(F48="i1",VLOOKUP(F48,'Appendix 1 Rules'!$A$1:$N$16,14))+IF(F48="i2",VLOOKUP(F48,'Appendix 1 Rules'!$A$1:$N$16,14))+IF(F48="j",VLOOKUP(F48,'Appendix 1 Rules'!$A$1:$N$16,14))+IF(F48="k",VLOOKUP(F48,'Appendix 1 Rules'!$A$1:$N$16,14)))))</f>
        <v/>
      </c>
      <c r="I48" s="11"/>
      <c r="J48" s="14"/>
      <c r="K48" s="11"/>
      <c r="L48" s="14"/>
      <c r="M48" s="11"/>
      <c r="N48" s="14"/>
      <c r="O48" s="11"/>
      <c r="P48" s="14"/>
      <c r="Q48" s="76"/>
      <c r="R48" s="14"/>
      <c r="S48" s="11"/>
      <c r="T48" s="14"/>
      <c r="U48" s="11"/>
      <c r="V48" s="14"/>
      <c r="W48" s="77"/>
      <c r="X48" s="14"/>
      <c r="Y48" s="77"/>
      <c r="Z48" s="14"/>
      <c r="AA48" s="8"/>
      <c r="AB48" s="13"/>
      <c r="AC48" s="8"/>
      <c r="AD48" s="13"/>
      <c r="AE48" s="8"/>
      <c r="AF48" s="13"/>
    </row>
    <row r="49" spans="1:32" ht="18" customHeight="1" x14ac:dyDescent="0.2">
      <c r="B49" s="78"/>
      <c r="C49" s="9"/>
      <c r="D49" s="10"/>
      <c r="E49" s="9"/>
      <c r="F49" s="8"/>
      <c r="G49" s="20" t="str">
        <f>IF(F49="","",SUMPRODUCT(IF(I49="",0,INDEX('Appendix 1 Rules'!$B$2:$B$16,MATCH(F49,'Appendix 1 Rules'!$A$2:$A$16))))+(IF(K49="",0,INDEX('Appendix 1 Rules'!$C$2:$C$16,MATCH(F49,'Appendix 1 Rules'!$A$2:$A$16))))+(IF(M49="",0,INDEX('Appendix 1 Rules'!$D$2:$D$16,MATCH(F49,'Appendix 1 Rules'!$A$2:$A$16))))+(IF(O49="",0,INDEX('Appendix 1 Rules'!$E$2:$E$16,MATCH(F49,'Appendix 1 Rules'!$A$2:$A$16))))+(IF(Q49="",0,INDEX('Appendix 1 Rules'!$F$2:$F$16,MATCH(F49,'Appendix 1 Rules'!$A$2:$A$16))))+(IF(S49="",0,INDEX('Appendix 1 Rules'!$G$2:$G$16,MATCH(F49,'Appendix 1 Rules'!$A$2:$A$16))))+(IF(U49="",0,INDEX('Appendix 1 Rules'!$H$2:$H$16,MATCH(F49,'Appendix 1 Rules'!$A$2:$A$16))))+(IF(W49="",0,INDEX('Appendix 1 Rules'!$I$2:$I$16,MATCH(F49,'Appendix 1 Rules'!$A$2:$A$16))))+(IF(Y49="",0,INDEX('Appendix 1 Rules'!$J$2:$J$16,MATCH(F49,'Appendix 1 Rules'!$A$2:$A$16))))+(IF(AA49="",0,INDEX('Appendix 1 Rules'!$K$2:$K$16,MATCH(F49,'Appendix 1 Rules'!$A$2:$A$16))))+(IF(AC49="",0,INDEX('Appendix 1 Rules'!$L$2:$L$16,MATCH(F49,'Appendix 1 Rules'!$A$2:$A$16))))+(IF(AE49="",0,INDEX('Appendix 1 Rules'!$M$2:$M$16,MATCH(F49,'Appendix 1 Rules'!$A$2:$A$16))))+IF(F49="b1",VLOOKUP(F49,'Appendix 1 Rules'!$A$1:$N$16,14))+IF(F49="b2",VLOOKUP(F49,'Appendix 1 Rules'!$A$1:$N$16,14))+IF(F49="d",VLOOKUP(F49,'Appendix 1 Rules'!$A$1:$N$16,14))+IF(F49="f1",VLOOKUP(F49,'Appendix 1 Rules'!$A$1:$N$16,14))+IF(F49="f2",VLOOKUP(F49,'Appendix 1 Rules'!$A$1:$N$16,14))+IF(F49="g",VLOOKUP(F49,'Appendix 1 Rules'!$A$1:$N$16,14))+IF(F49="h",VLOOKUP(F49,'Appendix 1 Rules'!$A$1:$N$16,14))+IF(F49="i1",VLOOKUP(F49,'Appendix 1 Rules'!$A$1:$N$16,14))+IF(F49="i2",VLOOKUP(F49,'Appendix 1 Rules'!$A$1:$N$16,14))+IF(F49="j",VLOOKUP(F49,'Appendix 1 Rules'!$A$1:$N$16,14))+IF(F49="k",VLOOKUP(F49,'Appendix 1 Rules'!$A$1:$N$16,14)))</f>
        <v/>
      </c>
      <c r="H49" s="80" t="str">
        <f>IF(F49="","",IF(OR(F49="b1",F49="b2",F49="d",F49="f1",F49="f2",F49="h",F49="i1",F49="i2",F49="j",F49="k"),MIN(G49,VLOOKUP(F49,'Appx 1 (Res) Rules'!$A:$D,4,0)),MIN(G49,VLOOKUP(F49,'Appx 1 (Res) Rules'!$A:$D,4,0),SUMPRODUCT(IF(I49="",0,INDEX('Appendix 1 Rules'!$B$2:$B$16,MATCH(F49,'Appendix 1 Rules'!$A$2:$A$16))))+(IF(K49="",0,INDEX('Appendix 1 Rules'!$C$2:$C$16,MATCH(F49,'Appendix 1 Rules'!$A$2:$A$16))))+(IF(M49="",0,INDEX('Appendix 1 Rules'!$D$2:$D$16,MATCH(F49,'Appendix 1 Rules'!$A$2:$A$16))))+(IF(O49="",0,INDEX('Appendix 1 Rules'!$E$2:$E$16,MATCH(F49,'Appendix 1 Rules'!$A$2:$A$16))))+(IF(Q49="",0,INDEX('Appendix 1 Rules'!$F$2:$F$16,MATCH(F49,'Appendix 1 Rules'!$A$2:$A$16))))+(IF(S49="",0,INDEX('Appendix 1 Rules'!$G$2:$G$16,MATCH(F49,'Appendix 1 Rules'!$A$2:$A$16))))+(IF(U49="",0,INDEX('Appendix 1 Rules'!$H$2:$H$16,MATCH(F49,'Appendix 1 Rules'!$A$2:$A$16))))+(IF(W49="",0,INDEX('Appendix 1 Rules'!$I$2:$I$16,MATCH(F49,'Appendix 1 Rules'!$A$2:$A$16))))+(IF(Y49="",0,INDEX('Appendix 1 Rules'!$J$2:$J$16,MATCH(F49,'Appendix 1 Rules'!$A$2:$A$16))))+(IF(AA49="",0,INDEX('Appendix 1 Rules'!$K$2:$K$16,MATCH(F49,'Appendix 1 Rules'!$A$2:$A$16))))+(IF(AC49="",0,INDEX('Appendix 1 Rules'!$L$2:$L$16,MATCH(F49,'Appendix 1 Rules'!$A$2:$A$16))))+(IF(AE49="",0,INDEX('Appendix 1 Rules'!$M$2:$M$16,MATCH(F49,'Appendix 1 Rules'!$A$2:$A$16))))+IF(F49="b1",VLOOKUP(F49,'Appendix 1 Rules'!$A$1:$N$16,14))+IF(F49="b2",VLOOKUP(F49,'Appendix 1 Rules'!$A$1:$N$16,14))+IF(F49="d",VLOOKUP(F49,'Appendix 1 Rules'!$A$1:$N$16,14))+IF(F49="f1",VLOOKUP(F49,'Appendix 1 Rules'!$A$1:$N$16,14))+IF(F49="f2",VLOOKUP(F49,'Appendix 1 Rules'!$A$1:$N$16,14))+IF(F49="g",VLOOKUP(F49,'Appendix 1 Rules'!$A$1:$N$16,14))+IF(F49="h",VLOOKUP(F49,'Appendix 1 Rules'!$A$1:$N$16,14))+IF(F49="i1",VLOOKUP(F49,'Appendix 1 Rules'!$A$1:$N$16,14))+IF(F49="i2",VLOOKUP(F49,'Appendix 1 Rules'!$A$1:$N$16,14))+IF(F49="j",VLOOKUP(F49,'Appendix 1 Rules'!$A$1:$N$16,14))+IF(F49="k",VLOOKUP(F49,'Appendix 1 Rules'!$A$1:$N$16,14)))))</f>
        <v/>
      </c>
      <c r="I49" s="12"/>
      <c r="J49" s="13"/>
      <c r="K49" s="12"/>
      <c r="L49" s="13"/>
      <c r="M49" s="12"/>
      <c r="N49" s="13"/>
      <c r="O49" s="12"/>
      <c r="P49" s="13"/>
      <c r="Q49" s="12"/>
      <c r="R49" s="13"/>
      <c r="S49" s="12"/>
      <c r="T49" s="13"/>
      <c r="U49" s="12"/>
      <c r="V49" s="13"/>
      <c r="W49" s="12"/>
      <c r="X49" s="13"/>
      <c r="Y49" s="12"/>
      <c r="Z49" s="13"/>
      <c r="AA49" s="8"/>
      <c r="AB49" s="13"/>
      <c r="AC49" s="8"/>
      <c r="AD49" s="13"/>
      <c r="AE49" s="8"/>
      <c r="AF49" s="13"/>
    </row>
    <row r="50" spans="1:32" ht="18" customHeight="1" x14ac:dyDescent="0.2">
      <c r="B50" s="78"/>
      <c r="C50" s="9"/>
      <c r="D50" s="10"/>
      <c r="E50" s="9"/>
      <c r="F50" s="8"/>
      <c r="G50" s="20" t="str">
        <f>IF(F50="","",SUMPRODUCT(IF(I50="",0,INDEX('Appendix 1 Rules'!$B$2:$B$16,MATCH(F50,'Appendix 1 Rules'!$A$2:$A$16))))+(IF(K50="",0,INDEX('Appendix 1 Rules'!$C$2:$C$16,MATCH(F50,'Appendix 1 Rules'!$A$2:$A$16))))+(IF(M50="",0,INDEX('Appendix 1 Rules'!$D$2:$D$16,MATCH(F50,'Appendix 1 Rules'!$A$2:$A$16))))+(IF(O50="",0,INDEX('Appendix 1 Rules'!$E$2:$E$16,MATCH(F50,'Appendix 1 Rules'!$A$2:$A$16))))+(IF(Q50="",0,INDEX('Appendix 1 Rules'!$F$2:$F$16,MATCH(F50,'Appendix 1 Rules'!$A$2:$A$16))))+(IF(S50="",0,INDEX('Appendix 1 Rules'!$G$2:$G$16,MATCH(F50,'Appendix 1 Rules'!$A$2:$A$16))))+(IF(U50="",0,INDEX('Appendix 1 Rules'!$H$2:$H$16,MATCH(F50,'Appendix 1 Rules'!$A$2:$A$16))))+(IF(W50="",0,INDEX('Appendix 1 Rules'!$I$2:$I$16,MATCH(F50,'Appendix 1 Rules'!$A$2:$A$16))))+(IF(Y50="",0,INDEX('Appendix 1 Rules'!$J$2:$J$16,MATCH(F50,'Appendix 1 Rules'!$A$2:$A$16))))+(IF(AA50="",0,INDEX('Appendix 1 Rules'!$K$2:$K$16,MATCH(F50,'Appendix 1 Rules'!$A$2:$A$16))))+(IF(AC50="",0,INDEX('Appendix 1 Rules'!$L$2:$L$16,MATCH(F50,'Appendix 1 Rules'!$A$2:$A$16))))+(IF(AE50="",0,INDEX('Appendix 1 Rules'!$M$2:$M$16,MATCH(F50,'Appendix 1 Rules'!$A$2:$A$16))))+IF(F50="b1",VLOOKUP(F50,'Appendix 1 Rules'!$A$1:$N$16,14))+IF(F50="b2",VLOOKUP(F50,'Appendix 1 Rules'!$A$1:$N$16,14))+IF(F50="d",VLOOKUP(F50,'Appendix 1 Rules'!$A$1:$N$16,14))+IF(F50="f1",VLOOKUP(F50,'Appendix 1 Rules'!$A$1:$N$16,14))+IF(F50="f2",VLOOKUP(F50,'Appendix 1 Rules'!$A$1:$N$16,14))+IF(F50="g",VLOOKUP(F50,'Appendix 1 Rules'!$A$1:$N$16,14))+IF(F50="h",VLOOKUP(F50,'Appendix 1 Rules'!$A$1:$N$16,14))+IF(F50="i1",VLOOKUP(F50,'Appendix 1 Rules'!$A$1:$N$16,14))+IF(F50="i2",VLOOKUP(F50,'Appendix 1 Rules'!$A$1:$N$16,14))+IF(F50="j",VLOOKUP(F50,'Appendix 1 Rules'!$A$1:$N$16,14))+IF(F50="k",VLOOKUP(F50,'Appendix 1 Rules'!$A$1:$N$16,14)))</f>
        <v/>
      </c>
      <c r="H50" s="80" t="str">
        <f>IF(F50="","",IF(OR(F50="b1",F50="b2",F50="d",F50="f1",F50="f2",F50="h",F50="i1",F50="i2",F50="j",F50="k"),MIN(G50,VLOOKUP(F50,'Appx 1 (Res) Rules'!$A:$D,4,0)),MIN(G50,VLOOKUP(F50,'Appx 1 (Res) Rules'!$A:$D,4,0),SUMPRODUCT(IF(I50="",0,INDEX('Appendix 1 Rules'!$B$2:$B$16,MATCH(F50,'Appendix 1 Rules'!$A$2:$A$16))))+(IF(K50="",0,INDEX('Appendix 1 Rules'!$C$2:$C$16,MATCH(F50,'Appendix 1 Rules'!$A$2:$A$16))))+(IF(M50="",0,INDEX('Appendix 1 Rules'!$D$2:$D$16,MATCH(F50,'Appendix 1 Rules'!$A$2:$A$16))))+(IF(O50="",0,INDEX('Appendix 1 Rules'!$E$2:$E$16,MATCH(F50,'Appendix 1 Rules'!$A$2:$A$16))))+(IF(Q50="",0,INDEX('Appendix 1 Rules'!$F$2:$F$16,MATCH(F50,'Appendix 1 Rules'!$A$2:$A$16))))+(IF(S50="",0,INDEX('Appendix 1 Rules'!$G$2:$G$16,MATCH(F50,'Appendix 1 Rules'!$A$2:$A$16))))+(IF(U50="",0,INDEX('Appendix 1 Rules'!$H$2:$H$16,MATCH(F50,'Appendix 1 Rules'!$A$2:$A$16))))+(IF(W50="",0,INDEX('Appendix 1 Rules'!$I$2:$I$16,MATCH(F50,'Appendix 1 Rules'!$A$2:$A$16))))+(IF(Y50="",0,INDEX('Appendix 1 Rules'!$J$2:$J$16,MATCH(F50,'Appendix 1 Rules'!$A$2:$A$16))))+(IF(AA50="",0,INDEX('Appendix 1 Rules'!$K$2:$K$16,MATCH(F50,'Appendix 1 Rules'!$A$2:$A$16))))+(IF(AC50="",0,INDEX('Appendix 1 Rules'!$L$2:$L$16,MATCH(F50,'Appendix 1 Rules'!$A$2:$A$16))))+(IF(AE50="",0,INDEX('Appendix 1 Rules'!$M$2:$M$16,MATCH(F50,'Appendix 1 Rules'!$A$2:$A$16))))+IF(F50="b1",VLOOKUP(F50,'Appendix 1 Rules'!$A$1:$N$16,14))+IF(F50="b2",VLOOKUP(F50,'Appendix 1 Rules'!$A$1:$N$16,14))+IF(F50="d",VLOOKUP(F50,'Appendix 1 Rules'!$A$1:$N$16,14))+IF(F50="f1",VLOOKUP(F50,'Appendix 1 Rules'!$A$1:$N$16,14))+IF(F50="f2",VLOOKUP(F50,'Appendix 1 Rules'!$A$1:$N$16,14))+IF(F50="g",VLOOKUP(F50,'Appendix 1 Rules'!$A$1:$N$16,14))+IF(F50="h",VLOOKUP(F50,'Appendix 1 Rules'!$A$1:$N$16,14))+IF(F50="i1",VLOOKUP(F50,'Appendix 1 Rules'!$A$1:$N$16,14))+IF(F50="i2",VLOOKUP(F50,'Appendix 1 Rules'!$A$1:$N$16,14))+IF(F50="j",VLOOKUP(F50,'Appendix 1 Rules'!$A$1:$N$16,14))+IF(F50="k",VLOOKUP(F50,'Appendix 1 Rules'!$A$1:$N$16,14)))))</f>
        <v/>
      </c>
      <c r="I50" s="11"/>
      <c r="J50" s="14"/>
      <c r="K50" s="11"/>
      <c r="L50" s="14"/>
      <c r="M50" s="11"/>
      <c r="N50" s="14"/>
      <c r="O50" s="11"/>
      <c r="P50" s="14"/>
      <c r="Q50" s="76"/>
      <c r="R50" s="14"/>
      <c r="S50" s="11"/>
      <c r="T50" s="14"/>
      <c r="U50" s="11"/>
      <c r="V50" s="14"/>
      <c r="W50" s="77"/>
      <c r="X50" s="14"/>
      <c r="Y50" s="77"/>
      <c r="Z50" s="14"/>
      <c r="AA50" s="8"/>
      <c r="AB50" s="13"/>
      <c r="AC50" s="8"/>
      <c r="AD50" s="13"/>
      <c r="AE50" s="8"/>
      <c r="AF50" s="13"/>
    </row>
    <row r="51" spans="1:32" ht="18" customHeight="1" x14ac:dyDescent="0.2">
      <c r="B51" s="78"/>
      <c r="C51" s="9"/>
      <c r="D51" s="10"/>
      <c r="E51" s="9"/>
      <c r="F51" s="8"/>
      <c r="G51" s="20" t="str">
        <f>IF(F51="","",SUMPRODUCT(IF(I51="",0,INDEX('Appendix 1 Rules'!$B$2:$B$16,MATCH(F51,'Appendix 1 Rules'!$A$2:$A$16))))+(IF(K51="",0,INDEX('Appendix 1 Rules'!$C$2:$C$16,MATCH(F51,'Appendix 1 Rules'!$A$2:$A$16))))+(IF(M51="",0,INDEX('Appendix 1 Rules'!$D$2:$D$16,MATCH(F51,'Appendix 1 Rules'!$A$2:$A$16))))+(IF(O51="",0,INDEX('Appendix 1 Rules'!$E$2:$E$16,MATCH(F51,'Appendix 1 Rules'!$A$2:$A$16))))+(IF(Q51="",0,INDEX('Appendix 1 Rules'!$F$2:$F$16,MATCH(F51,'Appendix 1 Rules'!$A$2:$A$16))))+(IF(S51="",0,INDEX('Appendix 1 Rules'!$G$2:$G$16,MATCH(F51,'Appendix 1 Rules'!$A$2:$A$16))))+(IF(U51="",0,INDEX('Appendix 1 Rules'!$H$2:$H$16,MATCH(F51,'Appendix 1 Rules'!$A$2:$A$16))))+(IF(W51="",0,INDEX('Appendix 1 Rules'!$I$2:$I$16,MATCH(F51,'Appendix 1 Rules'!$A$2:$A$16))))+(IF(Y51="",0,INDEX('Appendix 1 Rules'!$J$2:$J$16,MATCH(F51,'Appendix 1 Rules'!$A$2:$A$16))))+(IF(AA51="",0,INDEX('Appendix 1 Rules'!$K$2:$K$16,MATCH(F51,'Appendix 1 Rules'!$A$2:$A$16))))+(IF(AC51="",0,INDEX('Appendix 1 Rules'!$L$2:$L$16,MATCH(F51,'Appendix 1 Rules'!$A$2:$A$16))))+(IF(AE51="",0,INDEX('Appendix 1 Rules'!$M$2:$M$16,MATCH(F51,'Appendix 1 Rules'!$A$2:$A$16))))+IF(F51="b1",VLOOKUP(F51,'Appendix 1 Rules'!$A$1:$N$16,14))+IF(F51="b2",VLOOKUP(F51,'Appendix 1 Rules'!$A$1:$N$16,14))+IF(F51="d",VLOOKUP(F51,'Appendix 1 Rules'!$A$1:$N$16,14))+IF(F51="f1",VLOOKUP(F51,'Appendix 1 Rules'!$A$1:$N$16,14))+IF(F51="f2",VLOOKUP(F51,'Appendix 1 Rules'!$A$1:$N$16,14))+IF(F51="g",VLOOKUP(F51,'Appendix 1 Rules'!$A$1:$N$16,14))+IF(F51="h",VLOOKUP(F51,'Appendix 1 Rules'!$A$1:$N$16,14))+IF(F51="i1",VLOOKUP(F51,'Appendix 1 Rules'!$A$1:$N$16,14))+IF(F51="i2",VLOOKUP(F51,'Appendix 1 Rules'!$A$1:$N$16,14))+IF(F51="j",VLOOKUP(F51,'Appendix 1 Rules'!$A$1:$N$16,14))+IF(F51="k",VLOOKUP(F51,'Appendix 1 Rules'!$A$1:$N$16,14)))</f>
        <v/>
      </c>
      <c r="H51" s="80" t="str">
        <f>IF(F51="","",IF(OR(F51="b1",F51="b2",F51="d",F51="f1",F51="f2",F51="h",F51="i1",F51="i2",F51="j",F51="k"),MIN(G51,VLOOKUP(F51,'Appx 1 (Res) Rules'!$A:$D,4,0)),MIN(G51,VLOOKUP(F51,'Appx 1 (Res) Rules'!$A:$D,4,0),SUMPRODUCT(IF(I51="",0,INDEX('Appendix 1 Rules'!$B$2:$B$16,MATCH(F51,'Appendix 1 Rules'!$A$2:$A$16))))+(IF(K51="",0,INDEX('Appendix 1 Rules'!$C$2:$C$16,MATCH(F51,'Appendix 1 Rules'!$A$2:$A$16))))+(IF(M51="",0,INDEX('Appendix 1 Rules'!$D$2:$D$16,MATCH(F51,'Appendix 1 Rules'!$A$2:$A$16))))+(IF(O51="",0,INDEX('Appendix 1 Rules'!$E$2:$E$16,MATCH(F51,'Appendix 1 Rules'!$A$2:$A$16))))+(IF(Q51="",0,INDEX('Appendix 1 Rules'!$F$2:$F$16,MATCH(F51,'Appendix 1 Rules'!$A$2:$A$16))))+(IF(S51="",0,INDEX('Appendix 1 Rules'!$G$2:$G$16,MATCH(F51,'Appendix 1 Rules'!$A$2:$A$16))))+(IF(U51="",0,INDEX('Appendix 1 Rules'!$H$2:$H$16,MATCH(F51,'Appendix 1 Rules'!$A$2:$A$16))))+(IF(W51="",0,INDEX('Appendix 1 Rules'!$I$2:$I$16,MATCH(F51,'Appendix 1 Rules'!$A$2:$A$16))))+(IF(Y51="",0,INDEX('Appendix 1 Rules'!$J$2:$J$16,MATCH(F51,'Appendix 1 Rules'!$A$2:$A$16))))+(IF(AA51="",0,INDEX('Appendix 1 Rules'!$K$2:$K$16,MATCH(F51,'Appendix 1 Rules'!$A$2:$A$16))))+(IF(AC51="",0,INDEX('Appendix 1 Rules'!$L$2:$L$16,MATCH(F51,'Appendix 1 Rules'!$A$2:$A$16))))+(IF(AE51="",0,INDEX('Appendix 1 Rules'!$M$2:$M$16,MATCH(F51,'Appendix 1 Rules'!$A$2:$A$16))))+IF(F51="b1",VLOOKUP(F51,'Appendix 1 Rules'!$A$1:$N$16,14))+IF(F51="b2",VLOOKUP(F51,'Appendix 1 Rules'!$A$1:$N$16,14))+IF(F51="d",VLOOKUP(F51,'Appendix 1 Rules'!$A$1:$N$16,14))+IF(F51="f1",VLOOKUP(F51,'Appendix 1 Rules'!$A$1:$N$16,14))+IF(F51="f2",VLOOKUP(F51,'Appendix 1 Rules'!$A$1:$N$16,14))+IF(F51="g",VLOOKUP(F51,'Appendix 1 Rules'!$A$1:$N$16,14))+IF(F51="h",VLOOKUP(F51,'Appendix 1 Rules'!$A$1:$N$16,14))+IF(F51="i1",VLOOKUP(F51,'Appendix 1 Rules'!$A$1:$N$16,14))+IF(F51="i2",VLOOKUP(F51,'Appendix 1 Rules'!$A$1:$N$16,14))+IF(F51="j",VLOOKUP(F51,'Appendix 1 Rules'!$A$1:$N$16,14))+IF(F51="k",VLOOKUP(F51,'Appendix 1 Rules'!$A$1:$N$16,14)))))</f>
        <v/>
      </c>
      <c r="I51" s="12"/>
      <c r="J51" s="13"/>
      <c r="K51" s="12"/>
      <c r="L51" s="13"/>
      <c r="M51" s="12"/>
      <c r="N51" s="13"/>
      <c r="O51" s="12"/>
      <c r="P51" s="13"/>
      <c r="Q51" s="12"/>
      <c r="R51" s="13"/>
      <c r="S51" s="12"/>
      <c r="T51" s="13"/>
      <c r="U51" s="12"/>
      <c r="V51" s="13"/>
      <c r="W51" s="12"/>
      <c r="X51" s="13"/>
      <c r="Y51" s="12"/>
      <c r="Z51" s="13"/>
      <c r="AA51" s="8"/>
      <c r="AB51" s="13"/>
      <c r="AC51" s="8"/>
      <c r="AD51" s="13"/>
      <c r="AE51" s="8"/>
      <c r="AF51" s="13"/>
    </row>
    <row r="52" spans="1:32" ht="18" customHeight="1" x14ac:dyDescent="0.2">
      <c r="A52" s="81"/>
      <c r="B52" s="78"/>
      <c r="C52" s="9"/>
      <c r="D52" s="10"/>
      <c r="E52" s="9"/>
      <c r="F52" s="8"/>
      <c r="G52" s="20" t="str">
        <f>IF(F52="","",SUMPRODUCT(IF(I52="",0,INDEX('Appendix 1 Rules'!$B$2:$B$16,MATCH(F52,'Appendix 1 Rules'!$A$2:$A$16))))+(IF(K52="",0,INDEX('Appendix 1 Rules'!$C$2:$C$16,MATCH(F52,'Appendix 1 Rules'!$A$2:$A$16))))+(IF(M52="",0,INDEX('Appendix 1 Rules'!$D$2:$D$16,MATCH(F52,'Appendix 1 Rules'!$A$2:$A$16))))+(IF(O52="",0,INDEX('Appendix 1 Rules'!$E$2:$E$16,MATCH(F52,'Appendix 1 Rules'!$A$2:$A$16))))+(IF(Q52="",0,INDEX('Appendix 1 Rules'!$F$2:$F$16,MATCH(F52,'Appendix 1 Rules'!$A$2:$A$16))))+(IF(S52="",0,INDEX('Appendix 1 Rules'!$G$2:$G$16,MATCH(F52,'Appendix 1 Rules'!$A$2:$A$16))))+(IF(U52="",0,INDEX('Appendix 1 Rules'!$H$2:$H$16,MATCH(F52,'Appendix 1 Rules'!$A$2:$A$16))))+(IF(W52="",0,INDEX('Appendix 1 Rules'!$I$2:$I$16,MATCH(F52,'Appendix 1 Rules'!$A$2:$A$16))))+(IF(Y52="",0,INDEX('Appendix 1 Rules'!$J$2:$J$16,MATCH(F52,'Appendix 1 Rules'!$A$2:$A$16))))+(IF(AA52="",0,INDEX('Appendix 1 Rules'!$K$2:$K$16,MATCH(F52,'Appendix 1 Rules'!$A$2:$A$16))))+(IF(AC52="",0,INDEX('Appendix 1 Rules'!$L$2:$L$16,MATCH(F52,'Appendix 1 Rules'!$A$2:$A$16))))+(IF(AE52="",0,INDEX('Appendix 1 Rules'!$M$2:$M$16,MATCH(F52,'Appendix 1 Rules'!$A$2:$A$16))))+IF(F52="b1",VLOOKUP(F52,'Appendix 1 Rules'!$A$1:$N$16,14))+IF(F52="b2",VLOOKUP(F52,'Appendix 1 Rules'!$A$1:$N$16,14))+IF(F52="d",VLOOKUP(F52,'Appendix 1 Rules'!$A$1:$N$16,14))+IF(F52="f1",VLOOKUP(F52,'Appendix 1 Rules'!$A$1:$N$16,14))+IF(F52="f2",VLOOKUP(F52,'Appendix 1 Rules'!$A$1:$N$16,14))+IF(F52="g",VLOOKUP(F52,'Appendix 1 Rules'!$A$1:$N$16,14))+IF(F52="h",VLOOKUP(F52,'Appendix 1 Rules'!$A$1:$N$16,14))+IF(F52="i1",VLOOKUP(F52,'Appendix 1 Rules'!$A$1:$N$16,14))+IF(F52="i2",VLOOKUP(F52,'Appendix 1 Rules'!$A$1:$N$16,14))+IF(F52="j",VLOOKUP(F52,'Appendix 1 Rules'!$A$1:$N$16,14))+IF(F52="k",VLOOKUP(F52,'Appendix 1 Rules'!$A$1:$N$16,14)))</f>
        <v/>
      </c>
      <c r="H52" s="80" t="str">
        <f>IF(F52="","",IF(OR(F52="b1",F52="b2",F52="d",F52="f1",F52="f2",F52="h",F52="i1",F52="i2",F52="j",F52="k"),MIN(G52,VLOOKUP(F52,'Appx 1 (Res) Rules'!$A:$D,4,0)),MIN(G52,VLOOKUP(F52,'Appx 1 (Res) Rules'!$A:$D,4,0),SUMPRODUCT(IF(I52="",0,INDEX('Appendix 1 Rules'!$B$2:$B$16,MATCH(F52,'Appendix 1 Rules'!$A$2:$A$16))))+(IF(K52="",0,INDEX('Appendix 1 Rules'!$C$2:$C$16,MATCH(F52,'Appendix 1 Rules'!$A$2:$A$16))))+(IF(M52="",0,INDEX('Appendix 1 Rules'!$D$2:$D$16,MATCH(F52,'Appendix 1 Rules'!$A$2:$A$16))))+(IF(O52="",0,INDEX('Appendix 1 Rules'!$E$2:$E$16,MATCH(F52,'Appendix 1 Rules'!$A$2:$A$16))))+(IF(Q52="",0,INDEX('Appendix 1 Rules'!$F$2:$F$16,MATCH(F52,'Appendix 1 Rules'!$A$2:$A$16))))+(IF(S52="",0,INDEX('Appendix 1 Rules'!$G$2:$G$16,MATCH(F52,'Appendix 1 Rules'!$A$2:$A$16))))+(IF(U52="",0,INDEX('Appendix 1 Rules'!$H$2:$H$16,MATCH(F52,'Appendix 1 Rules'!$A$2:$A$16))))+(IF(W52="",0,INDEX('Appendix 1 Rules'!$I$2:$I$16,MATCH(F52,'Appendix 1 Rules'!$A$2:$A$16))))+(IF(Y52="",0,INDEX('Appendix 1 Rules'!$J$2:$J$16,MATCH(F52,'Appendix 1 Rules'!$A$2:$A$16))))+(IF(AA52="",0,INDEX('Appendix 1 Rules'!$K$2:$K$16,MATCH(F52,'Appendix 1 Rules'!$A$2:$A$16))))+(IF(AC52="",0,INDEX('Appendix 1 Rules'!$L$2:$L$16,MATCH(F52,'Appendix 1 Rules'!$A$2:$A$16))))+(IF(AE52="",0,INDEX('Appendix 1 Rules'!$M$2:$M$16,MATCH(F52,'Appendix 1 Rules'!$A$2:$A$16))))+IF(F52="b1",VLOOKUP(F52,'Appendix 1 Rules'!$A$1:$N$16,14))+IF(F52="b2",VLOOKUP(F52,'Appendix 1 Rules'!$A$1:$N$16,14))+IF(F52="d",VLOOKUP(F52,'Appendix 1 Rules'!$A$1:$N$16,14))+IF(F52="f1",VLOOKUP(F52,'Appendix 1 Rules'!$A$1:$N$16,14))+IF(F52="f2",VLOOKUP(F52,'Appendix 1 Rules'!$A$1:$N$16,14))+IF(F52="g",VLOOKUP(F52,'Appendix 1 Rules'!$A$1:$N$16,14))+IF(F52="h",VLOOKUP(F52,'Appendix 1 Rules'!$A$1:$N$16,14))+IF(F52="i1",VLOOKUP(F52,'Appendix 1 Rules'!$A$1:$N$16,14))+IF(F52="i2",VLOOKUP(F52,'Appendix 1 Rules'!$A$1:$N$16,14))+IF(F52="j",VLOOKUP(F52,'Appendix 1 Rules'!$A$1:$N$16,14))+IF(F52="k",VLOOKUP(F52,'Appendix 1 Rules'!$A$1:$N$16,14)))))</f>
        <v/>
      </c>
      <c r="I52" s="11"/>
      <c r="J52" s="14"/>
      <c r="K52" s="11"/>
      <c r="L52" s="14"/>
      <c r="M52" s="11"/>
      <c r="N52" s="14"/>
      <c r="O52" s="11"/>
      <c r="P52" s="14"/>
      <c r="Q52" s="76"/>
      <c r="R52" s="14"/>
      <c r="S52" s="11"/>
      <c r="T52" s="14"/>
      <c r="U52" s="11"/>
      <c r="V52" s="14"/>
      <c r="W52" s="77"/>
      <c r="X52" s="14"/>
      <c r="Y52" s="77"/>
      <c r="Z52" s="14"/>
      <c r="AA52" s="8"/>
      <c r="AB52" s="13"/>
      <c r="AC52" s="8"/>
      <c r="AD52" s="13"/>
      <c r="AE52" s="8"/>
      <c r="AF52" s="13"/>
    </row>
    <row r="53" spans="1:32" ht="18" customHeight="1" x14ac:dyDescent="0.2">
      <c r="B53" s="78"/>
      <c r="C53" s="9"/>
      <c r="D53" s="10"/>
      <c r="E53" s="9"/>
      <c r="F53" s="8"/>
      <c r="G53" s="20" t="str">
        <f>IF(F53="","",SUMPRODUCT(IF(I53="",0,INDEX('Appendix 1 Rules'!$B$2:$B$16,MATCH(F53,'Appendix 1 Rules'!$A$2:$A$16))))+(IF(K53="",0,INDEX('Appendix 1 Rules'!$C$2:$C$16,MATCH(F53,'Appendix 1 Rules'!$A$2:$A$16))))+(IF(M53="",0,INDEX('Appendix 1 Rules'!$D$2:$D$16,MATCH(F53,'Appendix 1 Rules'!$A$2:$A$16))))+(IF(O53="",0,INDEX('Appendix 1 Rules'!$E$2:$E$16,MATCH(F53,'Appendix 1 Rules'!$A$2:$A$16))))+(IF(Q53="",0,INDEX('Appendix 1 Rules'!$F$2:$F$16,MATCH(F53,'Appendix 1 Rules'!$A$2:$A$16))))+(IF(S53="",0,INDEX('Appendix 1 Rules'!$G$2:$G$16,MATCH(F53,'Appendix 1 Rules'!$A$2:$A$16))))+(IF(U53="",0,INDEX('Appendix 1 Rules'!$H$2:$H$16,MATCH(F53,'Appendix 1 Rules'!$A$2:$A$16))))+(IF(W53="",0,INDEX('Appendix 1 Rules'!$I$2:$I$16,MATCH(F53,'Appendix 1 Rules'!$A$2:$A$16))))+(IF(Y53="",0,INDEX('Appendix 1 Rules'!$J$2:$J$16,MATCH(F53,'Appendix 1 Rules'!$A$2:$A$16))))+(IF(AA53="",0,INDEX('Appendix 1 Rules'!$K$2:$K$16,MATCH(F53,'Appendix 1 Rules'!$A$2:$A$16))))+(IF(AC53="",0,INDEX('Appendix 1 Rules'!$L$2:$L$16,MATCH(F53,'Appendix 1 Rules'!$A$2:$A$16))))+(IF(AE53="",0,INDEX('Appendix 1 Rules'!$M$2:$M$16,MATCH(F53,'Appendix 1 Rules'!$A$2:$A$16))))+IF(F53="b1",VLOOKUP(F53,'Appendix 1 Rules'!$A$1:$N$16,14))+IF(F53="b2",VLOOKUP(F53,'Appendix 1 Rules'!$A$1:$N$16,14))+IF(F53="d",VLOOKUP(F53,'Appendix 1 Rules'!$A$1:$N$16,14))+IF(F53="f1",VLOOKUP(F53,'Appendix 1 Rules'!$A$1:$N$16,14))+IF(F53="f2",VLOOKUP(F53,'Appendix 1 Rules'!$A$1:$N$16,14))+IF(F53="g",VLOOKUP(F53,'Appendix 1 Rules'!$A$1:$N$16,14))+IF(F53="h",VLOOKUP(F53,'Appendix 1 Rules'!$A$1:$N$16,14))+IF(F53="i1",VLOOKUP(F53,'Appendix 1 Rules'!$A$1:$N$16,14))+IF(F53="i2",VLOOKUP(F53,'Appendix 1 Rules'!$A$1:$N$16,14))+IF(F53="j",VLOOKUP(F53,'Appendix 1 Rules'!$A$1:$N$16,14))+IF(F53="k",VLOOKUP(F53,'Appendix 1 Rules'!$A$1:$N$16,14)))</f>
        <v/>
      </c>
      <c r="H53" s="80" t="str">
        <f>IF(F53="","",IF(OR(F53="b1",F53="b2",F53="d",F53="f1",F53="f2",F53="h",F53="i1",F53="i2",F53="j",F53="k"),MIN(G53,VLOOKUP(F53,'Appx 1 (Res) Rules'!$A:$D,4,0)),MIN(G53,VLOOKUP(F53,'Appx 1 (Res) Rules'!$A:$D,4,0),SUMPRODUCT(IF(I53="",0,INDEX('Appendix 1 Rules'!$B$2:$B$16,MATCH(F53,'Appendix 1 Rules'!$A$2:$A$16))))+(IF(K53="",0,INDEX('Appendix 1 Rules'!$C$2:$C$16,MATCH(F53,'Appendix 1 Rules'!$A$2:$A$16))))+(IF(M53="",0,INDEX('Appendix 1 Rules'!$D$2:$D$16,MATCH(F53,'Appendix 1 Rules'!$A$2:$A$16))))+(IF(O53="",0,INDEX('Appendix 1 Rules'!$E$2:$E$16,MATCH(F53,'Appendix 1 Rules'!$A$2:$A$16))))+(IF(Q53="",0,INDEX('Appendix 1 Rules'!$F$2:$F$16,MATCH(F53,'Appendix 1 Rules'!$A$2:$A$16))))+(IF(S53="",0,INDEX('Appendix 1 Rules'!$G$2:$G$16,MATCH(F53,'Appendix 1 Rules'!$A$2:$A$16))))+(IF(U53="",0,INDEX('Appendix 1 Rules'!$H$2:$H$16,MATCH(F53,'Appendix 1 Rules'!$A$2:$A$16))))+(IF(W53="",0,INDEX('Appendix 1 Rules'!$I$2:$I$16,MATCH(F53,'Appendix 1 Rules'!$A$2:$A$16))))+(IF(Y53="",0,INDEX('Appendix 1 Rules'!$J$2:$J$16,MATCH(F53,'Appendix 1 Rules'!$A$2:$A$16))))+(IF(AA53="",0,INDEX('Appendix 1 Rules'!$K$2:$K$16,MATCH(F53,'Appendix 1 Rules'!$A$2:$A$16))))+(IF(AC53="",0,INDEX('Appendix 1 Rules'!$L$2:$L$16,MATCH(F53,'Appendix 1 Rules'!$A$2:$A$16))))+(IF(AE53="",0,INDEX('Appendix 1 Rules'!$M$2:$M$16,MATCH(F53,'Appendix 1 Rules'!$A$2:$A$16))))+IF(F53="b1",VLOOKUP(F53,'Appendix 1 Rules'!$A$1:$N$16,14))+IF(F53="b2",VLOOKUP(F53,'Appendix 1 Rules'!$A$1:$N$16,14))+IF(F53="d",VLOOKUP(F53,'Appendix 1 Rules'!$A$1:$N$16,14))+IF(F53="f1",VLOOKUP(F53,'Appendix 1 Rules'!$A$1:$N$16,14))+IF(F53="f2",VLOOKUP(F53,'Appendix 1 Rules'!$A$1:$N$16,14))+IF(F53="g",VLOOKUP(F53,'Appendix 1 Rules'!$A$1:$N$16,14))+IF(F53="h",VLOOKUP(F53,'Appendix 1 Rules'!$A$1:$N$16,14))+IF(F53="i1",VLOOKUP(F53,'Appendix 1 Rules'!$A$1:$N$16,14))+IF(F53="i2",VLOOKUP(F53,'Appendix 1 Rules'!$A$1:$N$16,14))+IF(F53="j",VLOOKUP(F53,'Appendix 1 Rules'!$A$1:$N$16,14))+IF(F53="k",VLOOKUP(F53,'Appendix 1 Rules'!$A$1:$N$16,14)))))</f>
        <v/>
      </c>
      <c r="I53" s="12"/>
      <c r="J53" s="13"/>
      <c r="K53" s="12"/>
      <c r="L53" s="13"/>
      <c r="M53" s="12"/>
      <c r="N53" s="13"/>
      <c r="O53" s="12"/>
      <c r="P53" s="13"/>
      <c r="Q53" s="12"/>
      <c r="R53" s="13"/>
      <c r="S53" s="12"/>
      <c r="T53" s="13"/>
      <c r="U53" s="12"/>
      <c r="V53" s="13"/>
      <c r="W53" s="12"/>
      <c r="X53" s="13"/>
      <c r="Y53" s="12"/>
      <c r="Z53" s="13"/>
      <c r="AA53" s="8"/>
      <c r="AB53" s="13"/>
      <c r="AC53" s="8"/>
      <c r="AD53" s="13"/>
      <c r="AE53" s="8"/>
      <c r="AF53" s="13"/>
    </row>
    <row r="54" spans="1:32" ht="18" customHeight="1" x14ac:dyDescent="0.2">
      <c r="B54" s="78"/>
      <c r="C54" s="9"/>
      <c r="D54" s="10"/>
      <c r="E54" s="9"/>
      <c r="F54" s="8"/>
      <c r="G54" s="20" t="str">
        <f>IF(F54="","",SUMPRODUCT(IF(I54="",0,INDEX('Appendix 1 Rules'!$B$2:$B$16,MATCH(F54,'Appendix 1 Rules'!$A$2:$A$16))))+(IF(K54="",0,INDEX('Appendix 1 Rules'!$C$2:$C$16,MATCH(F54,'Appendix 1 Rules'!$A$2:$A$16))))+(IF(M54="",0,INDEX('Appendix 1 Rules'!$D$2:$D$16,MATCH(F54,'Appendix 1 Rules'!$A$2:$A$16))))+(IF(O54="",0,INDEX('Appendix 1 Rules'!$E$2:$E$16,MATCH(F54,'Appendix 1 Rules'!$A$2:$A$16))))+(IF(Q54="",0,INDEX('Appendix 1 Rules'!$F$2:$F$16,MATCH(F54,'Appendix 1 Rules'!$A$2:$A$16))))+(IF(S54="",0,INDEX('Appendix 1 Rules'!$G$2:$G$16,MATCH(F54,'Appendix 1 Rules'!$A$2:$A$16))))+(IF(U54="",0,INDEX('Appendix 1 Rules'!$H$2:$H$16,MATCH(F54,'Appendix 1 Rules'!$A$2:$A$16))))+(IF(W54="",0,INDEX('Appendix 1 Rules'!$I$2:$I$16,MATCH(F54,'Appendix 1 Rules'!$A$2:$A$16))))+(IF(Y54="",0,INDEX('Appendix 1 Rules'!$J$2:$J$16,MATCH(F54,'Appendix 1 Rules'!$A$2:$A$16))))+(IF(AA54="",0,INDEX('Appendix 1 Rules'!$K$2:$K$16,MATCH(F54,'Appendix 1 Rules'!$A$2:$A$16))))+(IF(AC54="",0,INDEX('Appendix 1 Rules'!$L$2:$L$16,MATCH(F54,'Appendix 1 Rules'!$A$2:$A$16))))+(IF(AE54="",0,INDEX('Appendix 1 Rules'!$M$2:$M$16,MATCH(F54,'Appendix 1 Rules'!$A$2:$A$16))))+IF(F54="b1",VLOOKUP(F54,'Appendix 1 Rules'!$A$1:$N$16,14))+IF(F54="b2",VLOOKUP(F54,'Appendix 1 Rules'!$A$1:$N$16,14))+IF(F54="d",VLOOKUP(F54,'Appendix 1 Rules'!$A$1:$N$16,14))+IF(F54="f1",VLOOKUP(F54,'Appendix 1 Rules'!$A$1:$N$16,14))+IF(F54="f2",VLOOKUP(F54,'Appendix 1 Rules'!$A$1:$N$16,14))+IF(F54="g",VLOOKUP(F54,'Appendix 1 Rules'!$A$1:$N$16,14))+IF(F54="h",VLOOKUP(F54,'Appendix 1 Rules'!$A$1:$N$16,14))+IF(F54="i1",VLOOKUP(F54,'Appendix 1 Rules'!$A$1:$N$16,14))+IF(F54="i2",VLOOKUP(F54,'Appendix 1 Rules'!$A$1:$N$16,14))+IF(F54="j",VLOOKUP(F54,'Appendix 1 Rules'!$A$1:$N$16,14))+IF(F54="k",VLOOKUP(F54,'Appendix 1 Rules'!$A$1:$N$16,14)))</f>
        <v/>
      </c>
      <c r="H54" s="80" t="str">
        <f>IF(F54="","",IF(OR(F54="b1",F54="b2",F54="d",F54="f1",F54="f2",F54="h",F54="i1",F54="i2",F54="j",F54="k"),MIN(G54,VLOOKUP(F54,'Appx 1 (Res) Rules'!$A:$D,4,0)),MIN(G54,VLOOKUP(F54,'Appx 1 (Res) Rules'!$A:$D,4,0),SUMPRODUCT(IF(I54="",0,INDEX('Appendix 1 Rules'!$B$2:$B$16,MATCH(F54,'Appendix 1 Rules'!$A$2:$A$16))))+(IF(K54="",0,INDEX('Appendix 1 Rules'!$C$2:$C$16,MATCH(F54,'Appendix 1 Rules'!$A$2:$A$16))))+(IF(M54="",0,INDEX('Appendix 1 Rules'!$D$2:$D$16,MATCH(F54,'Appendix 1 Rules'!$A$2:$A$16))))+(IF(O54="",0,INDEX('Appendix 1 Rules'!$E$2:$E$16,MATCH(F54,'Appendix 1 Rules'!$A$2:$A$16))))+(IF(Q54="",0,INDEX('Appendix 1 Rules'!$F$2:$F$16,MATCH(F54,'Appendix 1 Rules'!$A$2:$A$16))))+(IF(S54="",0,INDEX('Appendix 1 Rules'!$G$2:$G$16,MATCH(F54,'Appendix 1 Rules'!$A$2:$A$16))))+(IF(U54="",0,INDEX('Appendix 1 Rules'!$H$2:$H$16,MATCH(F54,'Appendix 1 Rules'!$A$2:$A$16))))+(IF(W54="",0,INDEX('Appendix 1 Rules'!$I$2:$I$16,MATCH(F54,'Appendix 1 Rules'!$A$2:$A$16))))+(IF(Y54="",0,INDEX('Appendix 1 Rules'!$J$2:$J$16,MATCH(F54,'Appendix 1 Rules'!$A$2:$A$16))))+(IF(AA54="",0,INDEX('Appendix 1 Rules'!$K$2:$K$16,MATCH(F54,'Appendix 1 Rules'!$A$2:$A$16))))+(IF(AC54="",0,INDEX('Appendix 1 Rules'!$L$2:$L$16,MATCH(F54,'Appendix 1 Rules'!$A$2:$A$16))))+(IF(AE54="",0,INDEX('Appendix 1 Rules'!$M$2:$M$16,MATCH(F54,'Appendix 1 Rules'!$A$2:$A$16))))+IF(F54="b1",VLOOKUP(F54,'Appendix 1 Rules'!$A$1:$N$16,14))+IF(F54="b2",VLOOKUP(F54,'Appendix 1 Rules'!$A$1:$N$16,14))+IF(F54="d",VLOOKUP(F54,'Appendix 1 Rules'!$A$1:$N$16,14))+IF(F54="f1",VLOOKUP(F54,'Appendix 1 Rules'!$A$1:$N$16,14))+IF(F54="f2",VLOOKUP(F54,'Appendix 1 Rules'!$A$1:$N$16,14))+IF(F54="g",VLOOKUP(F54,'Appendix 1 Rules'!$A$1:$N$16,14))+IF(F54="h",VLOOKUP(F54,'Appendix 1 Rules'!$A$1:$N$16,14))+IF(F54="i1",VLOOKUP(F54,'Appendix 1 Rules'!$A$1:$N$16,14))+IF(F54="i2",VLOOKUP(F54,'Appendix 1 Rules'!$A$1:$N$16,14))+IF(F54="j",VLOOKUP(F54,'Appendix 1 Rules'!$A$1:$N$16,14))+IF(F54="k",VLOOKUP(F54,'Appendix 1 Rules'!$A$1:$N$16,14)))))</f>
        <v/>
      </c>
      <c r="I54" s="11"/>
      <c r="J54" s="14"/>
      <c r="K54" s="11"/>
      <c r="L54" s="14"/>
      <c r="M54" s="11"/>
      <c r="N54" s="14"/>
      <c r="O54" s="11"/>
      <c r="P54" s="14"/>
      <c r="Q54" s="76"/>
      <c r="R54" s="14"/>
      <c r="S54" s="11"/>
      <c r="T54" s="14"/>
      <c r="U54" s="11"/>
      <c r="V54" s="14"/>
      <c r="W54" s="77"/>
      <c r="X54" s="14"/>
      <c r="Y54" s="77"/>
      <c r="Z54" s="14"/>
      <c r="AA54" s="8"/>
      <c r="AB54" s="13"/>
      <c r="AC54" s="8"/>
      <c r="AD54" s="13"/>
      <c r="AE54" s="8"/>
      <c r="AF54" s="13"/>
    </row>
    <row r="55" spans="1:32" ht="18" customHeight="1" x14ac:dyDescent="0.2">
      <c r="B55" s="78"/>
      <c r="C55" s="9"/>
      <c r="D55" s="10"/>
      <c r="E55" s="9"/>
      <c r="F55" s="8"/>
      <c r="G55" s="20" t="str">
        <f>IF(F55="","",SUMPRODUCT(IF(I55="",0,INDEX('Appendix 1 Rules'!$B$2:$B$16,MATCH(F55,'Appendix 1 Rules'!$A$2:$A$16))))+(IF(K55="",0,INDEX('Appendix 1 Rules'!$C$2:$C$16,MATCH(F55,'Appendix 1 Rules'!$A$2:$A$16))))+(IF(M55="",0,INDEX('Appendix 1 Rules'!$D$2:$D$16,MATCH(F55,'Appendix 1 Rules'!$A$2:$A$16))))+(IF(O55="",0,INDEX('Appendix 1 Rules'!$E$2:$E$16,MATCH(F55,'Appendix 1 Rules'!$A$2:$A$16))))+(IF(Q55="",0,INDEX('Appendix 1 Rules'!$F$2:$F$16,MATCH(F55,'Appendix 1 Rules'!$A$2:$A$16))))+(IF(S55="",0,INDEX('Appendix 1 Rules'!$G$2:$G$16,MATCH(F55,'Appendix 1 Rules'!$A$2:$A$16))))+(IF(U55="",0,INDEX('Appendix 1 Rules'!$H$2:$H$16,MATCH(F55,'Appendix 1 Rules'!$A$2:$A$16))))+(IF(W55="",0,INDEX('Appendix 1 Rules'!$I$2:$I$16,MATCH(F55,'Appendix 1 Rules'!$A$2:$A$16))))+(IF(Y55="",0,INDEX('Appendix 1 Rules'!$J$2:$J$16,MATCH(F55,'Appendix 1 Rules'!$A$2:$A$16))))+(IF(AA55="",0,INDEX('Appendix 1 Rules'!$K$2:$K$16,MATCH(F55,'Appendix 1 Rules'!$A$2:$A$16))))+(IF(AC55="",0,INDEX('Appendix 1 Rules'!$L$2:$L$16,MATCH(F55,'Appendix 1 Rules'!$A$2:$A$16))))+(IF(AE55="",0,INDEX('Appendix 1 Rules'!$M$2:$M$16,MATCH(F55,'Appendix 1 Rules'!$A$2:$A$16))))+IF(F55="b1",VLOOKUP(F55,'Appendix 1 Rules'!$A$1:$N$16,14))+IF(F55="b2",VLOOKUP(F55,'Appendix 1 Rules'!$A$1:$N$16,14))+IF(F55="d",VLOOKUP(F55,'Appendix 1 Rules'!$A$1:$N$16,14))+IF(F55="f1",VLOOKUP(F55,'Appendix 1 Rules'!$A$1:$N$16,14))+IF(F55="f2",VLOOKUP(F55,'Appendix 1 Rules'!$A$1:$N$16,14))+IF(F55="g",VLOOKUP(F55,'Appendix 1 Rules'!$A$1:$N$16,14))+IF(F55="h",VLOOKUP(F55,'Appendix 1 Rules'!$A$1:$N$16,14))+IF(F55="i1",VLOOKUP(F55,'Appendix 1 Rules'!$A$1:$N$16,14))+IF(F55="i2",VLOOKUP(F55,'Appendix 1 Rules'!$A$1:$N$16,14))+IF(F55="j",VLOOKUP(F55,'Appendix 1 Rules'!$A$1:$N$16,14))+IF(F55="k",VLOOKUP(F55,'Appendix 1 Rules'!$A$1:$N$16,14)))</f>
        <v/>
      </c>
      <c r="H55" s="80" t="str">
        <f>IF(F55="","",IF(OR(F55="b1",F55="b2",F55="d",F55="f1",F55="f2",F55="h",F55="i1",F55="i2",F55="j",F55="k"),MIN(G55,VLOOKUP(F55,'Appx 1 (Res) Rules'!$A:$D,4,0)),MIN(G55,VLOOKUP(F55,'Appx 1 (Res) Rules'!$A:$D,4,0),SUMPRODUCT(IF(I55="",0,INDEX('Appendix 1 Rules'!$B$2:$B$16,MATCH(F55,'Appendix 1 Rules'!$A$2:$A$16))))+(IF(K55="",0,INDEX('Appendix 1 Rules'!$C$2:$C$16,MATCH(F55,'Appendix 1 Rules'!$A$2:$A$16))))+(IF(M55="",0,INDEX('Appendix 1 Rules'!$D$2:$D$16,MATCH(F55,'Appendix 1 Rules'!$A$2:$A$16))))+(IF(O55="",0,INDEX('Appendix 1 Rules'!$E$2:$E$16,MATCH(F55,'Appendix 1 Rules'!$A$2:$A$16))))+(IF(Q55="",0,INDEX('Appendix 1 Rules'!$F$2:$F$16,MATCH(F55,'Appendix 1 Rules'!$A$2:$A$16))))+(IF(S55="",0,INDEX('Appendix 1 Rules'!$G$2:$G$16,MATCH(F55,'Appendix 1 Rules'!$A$2:$A$16))))+(IF(U55="",0,INDEX('Appendix 1 Rules'!$H$2:$H$16,MATCH(F55,'Appendix 1 Rules'!$A$2:$A$16))))+(IF(W55="",0,INDEX('Appendix 1 Rules'!$I$2:$I$16,MATCH(F55,'Appendix 1 Rules'!$A$2:$A$16))))+(IF(Y55="",0,INDEX('Appendix 1 Rules'!$J$2:$J$16,MATCH(F55,'Appendix 1 Rules'!$A$2:$A$16))))+(IF(AA55="",0,INDEX('Appendix 1 Rules'!$K$2:$K$16,MATCH(F55,'Appendix 1 Rules'!$A$2:$A$16))))+(IF(AC55="",0,INDEX('Appendix 1 Rules'!$L$2:$L$16,MATCH(F55,'Appendix 1 Rules'!$A$2:$A$16))))+(IF(AE55="",0,INDEX('Appendix 1 Rules'!$M$2:$M$16,MATCH(F55,'Appendix 1 Rules'!$A$2:$A$16))))+IF(F55="b1",VLOOKUP(F55,'Appendix 1 Rules'!$A$1:$N$16,14))+IF(F55="b2",VLOOKUP(F55,'Appendix 1 Rules'!$A$1:$N$16,14))+IF(F55="d",VLOOKUP(F55,'Appendix 1 Rules'!$A$1:$N$16,14))+IF(F55="f1",VLOOKUP(F55,'Appendix 1 Rules'!$A$1:$N$16,14))+IF(F55="f2",VLOOKUP(F55,'Appendix 1 Rules'!$A$1:$N$16,14))+IF(F55="g",VLOOKUP(F55,'Appendix 1 Rules'!$A$1:$N$16,14))+IF(F55="h",VLOOKUP(F55,'Appendix 1 Rules'!$A$1:$N$16,14))+IF(F55="i1",VLOOKUP(F55,'Appendix 1 Rules'!$A$1:$N$16,14))+IF(F55="i2",VLOOKUP(F55,'Appendix 1 Rules'!$A$1:$N$16,14))+IF(F55="j",VLOOKUP(F55,'Appendix 1 Rules'!$A$1:$N$16,14))+IF(F55="k",VLOOKUP(F55,'Appendix 1 Rules'!$A$1:$N$16,14)))))</f>
        <v/>
      </c>
      <c r="I55" s="12"/>
      <c r="J55" s="13"/>
      <c r="K55" s="12"/>
      <c r="L55" s="13"/>
      <c r="M55" s="12"/>
      <c r="N55" s="13"/>
      <c r="O55" s="12"/>
      <c r="P55" s="13"/>
      <c r="Q55" s="12"/>
      <c r="R55" s="13"/>
      <c r="S55" s="12"/>
      <c r="T55" s="13"/>
      <c r="U55" s="12"/>
      <c r="V55" s="13"/>
      <c r="W55" s="12"/>
      <c r="X55" s="13"/>
      <c r="Y55" s="12"/>
      <c r="Z55" s="13"/>
      <c r="AA55" s="8"/>
      <c r="AB55" s="13"/>
      <c r="AC55" s="8"/>
      <c r="AD55" s="13"/>
      <c r="AE55" s="8"/>
      <c r="AF55" s="13"/>
    </row>
    <row r="56" spans="1:32" ht="18" customHeight="1" x14ac:dyDescent="0.2">
      <c r="B56" s="78"/>
      <c r="C56" s="9"/>
      <c r="D56" s="10"/>
      <c r="E56" s="9"/>
      <c r="F56" s="8"/>
      <c r="G56" s="20" t="str">
        <f>IF(F56="","",SUMPRODUCT(IF(I56="",0,INDEX('Appendix 1 Rules'!$B$2:$B$16,MATCH(F56,'Appendix 1 Rules'!$A$2:$A$16))))+(IF(K56="",0,INDEX('Appendix 1 Rules'!$C$2:$C$16,MATCH(F56,'Appendix 1 Rules'!$A$2:$A$16))))+(IF(M56="",0,INDEX('Appendix 1 Rules'!$D$2:$D$16,MATCH(F56,'Appendix 1 Rules'!$A$2:$A$16))))+(IF(O56="",0,INDEX('Appendix 1 Rules'!$E$2:$E$16,MATCH(F56,'Appendix 1 Rules'!$A$2:$A$16))))+(IF(Q56="",0,INDEX('Appendix 1 Rules'!$F$2:$F$16,MATCH(F56,'Appendix 1 Rules'!$A$2:$A$16))))+(IF(S56="",0,INDEX('Appendix 1 Rules'!$G$2:$G$16,MATCH(F56,'Appendix 1 Rules'!$A$2:$A$16))))+(IF(U56="",0,INDEX('Appendix 1 Rules'!$H$2:$H$16,MATCH(F56,'Appendix 1 Rules'!$A$2:$A$16))))+(IF(W56="",0,INDEX('Appendix 1 Rules'!$I$2:$I$16,MATCH(F56,'Appendix 1 Rules'!$A$2:$A$16))))+(IF(Y56="",0,INDEX('Appendix 1 Rules'!$J$2:$J$16,MATCH(F56,'Appendix 1 Rules'!$A$2:$A$16))))+(IF(AA56="",0,INDEX('Appendix 1 Rules'!$K$2:$K$16,MATCH(F56,'Appendix 1 Rules'!$A$2:$A$16))))+(IF(AC56="",0,INDEX('Appendix 1 Rules'!$L$2:$L$16,MATCH(F56,'Appendix 1 Rules'!$A$2:$A$16))))+(IF(AE56="",0,INDEX('Appendix 1 Rules'!$M$2:$M$16,MATCH(F56,'Appendix 1 Rules'!$A$2:$A$16))))+IF(F56="b1",VLOOKUP(F56,'Appendix 1 Rules'!$A$1:$N$16,14))+IF(F56="b2",VLOOKUP(F56,'Appendix 1 Rules'!$A$1:$N$16,14))+IF(F56="d",VLOOKUP(F56,'Appendix 1 Rules'!$A$1:$N$16,14))+IF(F56="f1",VLOOKUP(F56,'Appendix 1 Rules'!$A$1:$N$16,14))+IF(F56="f2",VLOOKUP(F56,'Appendix 1 Rules'!$A$1:$N$16,14))+IF(F56="g",VLOOKUP(F56,'Appendix 1 Rules'!$A$1:$N$16,14))+IF(F56="h",VLOOKUP(F56,'Appendix 1 Rules'!$A$1:$N$16,14))+IF(F56="i1",VLOOKUP(F56,'Appendix 1 Rules'!$A$1:$N$16,14))+IF(F56="i2",VLOOKUP(F56,'Appendix 1 Rules'!$A$1:$N$16,14))+IF(F56="j",VLOOKUP(F56,'Appendix 1 Rules'!$A$1:$N$16,14))+IF(F56="k",VLOOKUP(F56,'Appendix 1 Rules'!$A$1:$N$16,14)))</f>
        <v/>
      </c>
      <c r="H56" s="80" t="str">
        <f>IF(F56="","",IF(OR(F56="b1",F56="b2",F56="d",F56="f1",F56="f2",F56="h",F56="i1",F56="i2",F56="j",F56="k"),MIN(G56,VLOOKUP(F56,'Appx 1 (Res) Rules'!$A:$D,4,0)),MIN(G56,VLOOKUP(F56,'Appx 1 (Res) Rules'!$A:$D,4,0),SUMPRODUCT(IF(I56="",0,INDEX('Appendix 1 Rules'!$B$2:$B$16,MATCH(F56,'Appendix 1 Rules'!$A$2:$A$16))))+(IF(K56="",0,INDEX('Appendix 1 Rules'!$C$2:$C$16,MATCH(F56,'Appendix 1 Rules'!$A$2:$A$16))))+(IF(M56="",0,INDEX('Appendix 1 Rules'!$D$2:$D$16,MATCH(F56,'Appendix 1 Rules'!$A$2:$A$16))))+(IF(O56="",0,INDEX('Appendix 1 Rules'!$E$2:$E$16,MATCH(F56,'Appendix 1 Rules'!$A$2:$A$16))))+(IF(Q56="",0,INDEX('Appendix 1 Rules'!$F$2:$F$16,MATCH(F56,'Appendix 1 Rules'!$A$2:$A$16))))+(IF(S56="",0,INDEX('Appendix 1 Rules'!$G$2:$G$16,MATCH(F56,'Appendix 1 Rules'!$A$2:$A$16))))+(IF(U56="",0,INDEX('Appendix 1 Rules'!$H$2:$H$16,MATCH(F56,'Appendix 1 Rules'!$A$2:$A$16))))+(IF(W56="",0,INDEX('Appendix 1 Rules'!$I$2:$I$16,MATCH(F56,'Appendix 1 Rules'!$A$2:$A$16))))+(IF(Y56="",0,INDEX('Appendix 1 Rules'!$J$2:$J$16,MATCH(F56,'Appendix 1 Rules'!$A$2:$A$16))))+(IF(AA56="",0,INDEX('Appendix 1 Rules'!$K$2:$K$16,MATCH(F56,'Appendix 1 Rules'!$A$2:$A$16))))+(IF(AC56="",0,INDEX('Appendix 1 Rules'!$L$2:$L$16,MATCH(F56,'Appendix 1 Rules'!$A$2:$A$16))))+(IF(AE56="",0,INDEX('Appendix 1 Rules'!$M$2:$M$16,MATCH(F56,'Appendix 1 Rules'!$A$2:$A$16))))+IF(F56="b1",VLOOKUP(F56,'Appendix 1 Rules'!$A$1:$N$16,14))+IF(F56="b2",VLOOKUP(F56,'Appendix 1 Rules'!$A$1:$N$16,14))+IF(F56="d",VLOOKUP(F56,'Appendix 1 Rules'!$A$1:$N$16,14))+IF(F56="f1",VLOOKUP(F56,'Appendix 1 Rules'!$A$1:$N$16,14))+IF(F56="f2",VLOOKUP(F56,'Appendix 1 Rules'!$A$1:$N$16,14))+IF(F56="g",VLOOKUP(F56,'Appendix 1 Rules'!$A$1:$N$16,14))+IF(F56="h",VLOOKUP(F56,'Appendix 1 Rules'!$A$1:$N$16,14))+IF(F56="i1",VLOOKUP(F56,'Appendix 1 Rules'!$A$1:$N$16,14))+IF(F56="i2",VLOOKUP(F56,'Appendix 1 Rules'!$A$1:$N$16,14))+IF(F56="j",VLOOKUP(F56,'Appendix 1 Rules'!$A$1:$N$16,14))+IF(F56="k",VLOOKUP(F56,'Appendix 1 Rules'!$A$1:$N$16,14)))))</f>
        <v/>
      </c>
      <c r="I56" s="11"/>
      <c r="J56" s="14"/>
      <c r="K56" s="11"/>
      <c r="L56" s="14"/>
      <c r="M56" s="11"/>
      <c r="N56" s="14"/>
      <c r="O56" s="11"/>
      <c r="P56" s="14"/>
      <c r="Q56" s="76"/>
      <c r="R56" s="14"/>
      <c r="S56" s="11"/>
      <c r="T56" s="14"/>
      <c r="U56" s="11"/>
      <c r="V56" s="14"/>
      <c r="W56" s="77"/>
      <c r="X56" s="14"/>
      <c r="Y56" s="77"/>
      <c r="Z56" s="14"/>
      <c r="AA56" s="8"/>
      <c r="AB56" s="13"/>
      <c r="AC56" s="8"/>
      <c r="AD56" s="13"/>
      <c r="AE56" s="8"/>
      <c r="AF56" s="13"/>
    </row>
    <row r="57" spans="1:32" ht="18" customHeight="1" x14ac:dyDescent="0.2">
      <c r="B57" s="78"/>
      <c r="C57" s="9"/>
      <c r="D57" s="10"/>
      <c r="E57" s="9"/>
      <c r="F57" s="8"/>
      <c r="G57" s="20" t="str">
        <f>IF(F57="","",SUMPRODUCT(IF(I57="",0,INDEX('Appendix 1 Rules'!$B$2:$B$16,MATCH(F57,'Appendix 1 Rules'!$A$2:$A$16))))+(IF(K57="",0,INDEX('Appendix 1 Rules'!$C$2:$C$16,MATCH(F57,'Appendix 1 Rules'!$A$2:$A$16))))+(IF(M57="",0,INDEX('Appendix 1 Rules'!$D$2:$D$16,MATCH(F57,'Appendix 1 Rules'!$A$2:$A$16))))+(IF(O57="",0,INDEX('Appendix 1 Rules'!$E$2:$E$16,MATCH(F57,'Appendix 1 Rules'!$A$2:$A$16))))+(IF(Q57="",0,INDEX('Appendix 1 Rules'!$F$2:$F$16,MATCH(F57,'Appendix 1 Rules'!$A$2:$A$16))))+(IF(S57="",0,INDEX('Appendix 1 Rules'!$G$2:$G$16,MATCH(F57,'Appendix 1 Rules'!$A$2:$A$16))))+(IF(U57="",0,INDEX('Appendix 1 Rules'!$H$2:$H$16,MATCH(F57,'Appendix 1 Rules'!$A$2:$A$16))))+(IF(W57="",0,INDEX('Appendix 1 Rules'!$I$2:$I$16,MATCH(F57,'Appendix 1 Rules'!$A$2:$A$16))))+(IF(Y57="",0,INDEX('Appendix 1 Rules'!$J$2:$J$16,MATCH(F57,'Appendix 1 Rules'!$A$2:$A$16))))+(IF(AA57="",0,INDEX('Appendix 1 Rules'!$K$2:$K$16,MATCH(F57,'Appendix 1 Rules'!$A$2:$A$16))))+(IF(AC57="",0,INDEX('Appendix 1 Rules'!$L$2:$L$16,MATCH(F57,'Appendix 1 Rules'!$A$2:$A$16))))+(IF(AE57="",0,INDEX('Appendix 1 Rules'!$M$2:$M$16,MATCH(F57,'Appendix 1 Rules'!$A$2:$A$16))))+IF(F57="b1",VLOOKUP(F57,'Appendix 1 Rules'!$A$1:$N$16,14))+IF(F57="b2",VLOOKUP(F57,'Appendix 1 Rules'!$A$1:$N$16,14))+IF(F57="d",VLOOKUP(F57,'Appendix 1 Rules'!$A$1:$N$16,14))+IF(F57="f1",VLOOKUP(F57,'Appendix 1 Rules'!$A$1:$N$16,14))+IF(F57="f2",VLOOKUP(F57,'Appendix 1 Rules'!$A$1:$N$16,14))+IF(F57="g",VLOOKUP(F57,'Appendix 1 Rules'!$A$1:$N$16,14))+IF(F57="h",VLOOKUP(F57,'Appendix 1 Rules'!$A$1:$N$16,14))+IF(F57="i1",VLOOKUP(F57,'Appendix 1 Rules'!$A$1:$N$16,14))+IF(F57="i2",VLOOKUP(F57,'Appendix 1 Rules'!$A$1:$N$16,14))+IF(F57="j",VLOOKUP(F57,'Appendix 1 Rules'!$A$1:$N$16,14))+IF(F57="k",VLOOKUP(F57,'Appendix 1 Rules'!$A$1:$N$16,14)))</f>
        <v/>
      </c>
      <c r="H57" s="80" t="str">
        <f>IF(F57="","",IF(OR(F57="b1",F57="b2",F57="d",F57="f1",F57="f2",F57="h",F57="i1",F57="i2",F57="j",F57="k"),MIN(G57,VLOOKUP(F57,'Appx 1 (Res) Rules'!$A:$D,4,0)),MIN(G57,VLOOKUP(F57,'Appx 1 (Res) Rules'!$A:$D,4,0),SUMPRODUCT(IF(I57="",0,INDEX('Appendix 1 Rules'!$B$2:$B$16,MATCH(F57,'Appendix 1 Rules'!$A$2:$A$16))))+(IF(K57="",0,INDEX('Appendix 1 Rules'!$C$2:$C$16,MATCH(F57,'Appendix 1 Rules'!$A$2:$A$16))))+(IF(M57="",0,INDEX('Appendix 1 Rules'!$D$2:$D$16,MATCH(F57,'Appendix 1 Rules'!$A$2:$A$16))))+(IF(O57="",0,INDEX('Appendix 1 Rules'!$E$2:$E$16,MATCH(F57,'Appendix 1 Rules'!$A$2:$A$16))))+(IF(Q57="",0,INDEX('Appendix 1 Rules'!$F$2:$F$16,MATCH(F57,'Appendix 1 Rules'!$A$2:$A$16))))+(IF(S57="",0,INDEX('Appendix 1 Rules'!$G$2:$G$16,MATCH(F57,'Appendix 1 Rules'!$A$2:$A$16))))+(IF(U57="",0,INDEX('Appendix 1 Rules'!$H$2:$H$16,MATCH(F57,'Appendix 1 Rules'!$A$2:$A$16))))+(IF(W57="",0,INDEX('Appendix 1 Rules'!$I$2:$I$16,MATCH(F57,'Appendix 1 Rules'!$A$2:$A$16))))+(IF(Y57="",0,INDEX('Appendix 1 Rules'!$J$2:$J$16,MATCH(F57,'Appendix 1 Rules'!$A$2:$A$16))))+(IF(AA57="",0,INDEX('Appendix 1 Rules'!$K$2:$K$16,MATCH(F57,'Appendix 1 Rules'!$A$2:$A$16))))+(IF(AC57="",0,INDEX('Appendix 1 Rules'!$L$2:$L$16,MATCH(F57,'Appendix 1 Rules'!$A$2:$A$16))))+(IF(AE57="",0,INDEX('Appendix 1 Rules'!$M$2:$M$16,MATCH(F57,'Appendix 1 Rules'!$A$2:$A$16))))+IF(F57="b1",VLOOKUP(F57,'Appendix 1 Rules'!$A$1:$N$16,14))+IF(F57="b2",VLOOKUP(F57,'Appendix 1 Rules'!$A$1:$N$16,14))+IF(F57="d",VLOOKUP(F57,'Appendix 1 Rules'!$A$1:$N$16,14))+IF(F57="f1",VLOOKUP(F57,'Appendix 1 Rules'!$A$1:$N$16,14))+IF(F57="f2",VLOOKUP(F57,'Appendix 1 Rules'!$A$1:$N$16,14))+IF(F57="g",VLOOKUP(F57,'Appendix 1 Rules'!$A$1:$N$16,14))+IF(F57="h",VLOOKUP(F57,'Appendix 1 Rules'!$A$1:$N$16,14))+IF(F57="i1",VLOOKUP(F57,'Appendix 1 Rules'!$A$1:$N$16,14))+IF(F57="i2",VLOOKUP(F57,'Appendix 1 Rules'!$A$1:$N$16,14))+IF(F57="j",VLOOKUP(F57,'Appendix 1 Rules'!$A$1:$N$16,14))+IF(F57="k",VLOOKUP(F57,'Appendix 1 Rules'!$A$1:$N$16,14)))))</f>
        <v/>
      </c>
      <c r="I57" s="12"/>
      <c r="J57" s="13"/>
      <c r="K57" s="12"/>
      <c r="L57" s="13"/>
      <c r="M57" s="12"/>
      <c r="N57" s="13"/>
      <c r="O57" s="12"/>
      <c r="P57" s="13"/>
      <c r="Q57" s="12"/>
      <c r="R57" s="13"/>
      <c r="S57" s="12"/>
      <c r="T57" s="13"/>
      <c r="U57" s="12"/>
      <c r="V57" s="13"/>
      <c r="W57" s="12"/>
      <c r="X57" s="13"/>
      <c r="Y57" s="12"/>
      <c r="Z57" s="13"/>
      <c r="AA57" s="8"/>
      <c r="AB57" s="13"/>
      <c r="AC57" s="8"/>
      <c r="AD57" s="13"/>
      <c r="AE57" s="8"/>
      <c r="AF57" s="13"/>
    </row>
    <row r="58" spans="1:32" ht="18" customHeight="1" x14ac:dyDescent="0.2">
      <c r="B58" s="78"/>
      <c r="C58" s="9"/>
      <c r="D58" s="10"/>
      <c r="E58" s="9"/>
      <c r="F58" s="8"/>
      <c r="G58" s="20" t="str">
        <f>IF(F58="","",SUMPRODUCT(IF(I58="",0,INDEX('Appendix 1 Rules'!$B$2:$B$16,MATCH(F58,'Appendix 1 Rules'!$A$2:$A$16))))+(IF(K58="",0,INDEX('Appendix 1 Rules'!$C$2:$C$16,MATCH(F58,'Appendix 1 Rules'!$A$2:$A$16))))+(IF(M58="",0,INDEX('Appendix 1 Rules'!$D$2:$D$16,MATCH(F58,'Appendix 1 Rules'!$A$2:$A$16))))+(IF(O58="",0,INDEX('Appendix 1 Rules'!$E$2:$E$16,MATCH(F58,'Appendix 1 Rules'!$A$2:$A$16))))+(IF(Q58="",0,INDEX('Appendix 1 Rules'!$F$2:$F$16,MATCH(F58,'Appendix 1 Rules'!$A$2:$A$16))))+(IF(S58="",0,INDEX('Appendix 1 Rules'!$G$2:$G$16,MATCH(F58,'Appendix 1 Rules'!$A$2:$A$16))))+(IF(U58="",0,INDEX('Appendix 1 Rules'!$H$2:$H$16,MATCH(F58,'Appendix 1 Rules'!$A$2:$A$16))))+(IF(W58="",0,INDEX('Appendix 1 Rules'!$I$2:$I$16,MATCH(F58,'Appendix 1 Rules'!$A$2:$A$16))))+(IF(Y58="",0,INDEX('Appendix 1 Rules'!$J$2:$J$16,MATCH(F58,'Appendix 1 Rules'!$A$2:$A$16))))+(IF(AA58="",0,INDEX('Appendix 1 Rules'!$K$2:$K$16,MATCH(F58,'Appendix 1 Rules'!$A$2:$A$16))))+(IF(AC58="",0,INDEX('Appendix 1 Rules'!$L$2:$L$16,MATCH(F58,'Appendix 1 Rules'!$A$2:$A$16))))+(IF(AE58="",0,INDEX('Appendix 1 Rules'!$M$2:$M$16,MATCH(F58,'Appendix 1 Rules'!$A$2:$A$16))))+IF(F58="b1",VLOOKUP(F58,'Appendix 1 Rules'!$A$1:$N$16,14))+IF(F58="b2",VLOOKUP(F58,'Appendix 1 Rules'!$A$1:$N$16,14))+IF(F58="d",VLOOKUP(F58,'Appendix 1 Rules'!$A$1:$N$16,14))+IF(F58="f1",VLOOKUP(F58,'Appendix 1 Rules'!$A$1:$N$16,14))+IF(F58="f2",VLOOKUP(F58,'Appendix 1 Rules'!$A$1:$N$16,14))+IF(F58="g",VLOOKUP(F58,'Appendix 1 Rules'!$A$1:$N$16,14))+IF(F58="h",VLOOKUP(F58,'Appendix 1 Rules'!$A$1:$N$16,14))+IF(F58="i1",VLOOKUP(F58,'Appendix 1 Rules'!$A$1:$N$16,14))+IF(F58="i2",VLOOKUP(F58,'Appendix 1 Rules'!$A$1:$N$16,14))+IF(F58="j",VLOOKUP(F58,'Appendix 1 Rules'!$A$1:$N$16,14))+IF(F58="k",VLOOKUP(F58,'Appendix 1 Rules'!$A$1:$N$16,14)))</f>
        <v/>
      </c>
      <c r="H58" s="80" t="str">
        <f>IF(F58="","",IF(OR(F58="b1",F58="b2",F58="d",F58="f1",F58="f2",F58="h",F58="i1",F58="i2",F58="j",F58="k"),MIN(G58,VLOOKUP(F58,'Appx 1 (Res) Rules'!$A:$D,4,0)),MIN(G58,VLOOKUP(F58,'Appx 1 (Res) Rules'!$A:$D,4,0),SUMPRODUCT(IF(I58="",0,INDEX('Appendix 1 Rules'!$B$2:$B$16,MATCH(F58,'Appendix 1 Rules'!$A$2:$A$16))))+(IF(K58="",0,INDEX('Appendix 1 Rules'!$C$2:$C$16,MATCH(F58,'Appendix 1 Rules'!$A$2:$A$16))))+(IF(M58="",0,INDEX('Appendix 1 Rules'!$D$2:$D$16,MATCH(F58,'Appendix 1 Rules'!$A$2:$A$16))))+(IF(O58="",0,INDEX('Appendix 1 Rules'!$E$2:$E$16,MATCH(F58,'Appendix 1 Rules'!$A$2:$A$16))))+(IF(Q58="",0,INDEX('Appendix 1 Rules'!$F$2:$F$16,MATCH(F58,'Appendix 1 Rules'!$A$2:$A$16))))+(IF(S58="",0,INDEX('Appendix 1 Rules'!$G$2:$G$16,MATCH(F58,'Appendix 1 Rules'!$A$2:$A$16))))+(IF(U58="",0,INDEX('Appendix 1 Rules'!$H$2:$H$16,MATCH(F58,'Appendix 1 Rules'!$A$2:$A$16))))+(IF(W58="",0,INDEX('Appendix 1 Rules'!$I$2:$I$16,MATCH(F58,'Appendix 1 Rules'!$A$2:$A$16))))+(IF(Y58="",0,INDEX('Appendix 1 Rules'!$J$2:$J$16,MATCH(F58,'Appendix 1 Rules'!$A$2:$A$16))))+(IF(AA58="",0,INDEX('Appendix 1 Rules'!$K$2:$K$16,MATCH(F58,'Appendix 1 Rules'!$A$2:$A$16))))+(IF(AC58="",0,INDEX('Appendix 1 Rules'!$L$2:$L$16,MATCH(F58,'Appendix 1 Rules'!$A$2:$A$16))))+(IF(AE58="",0,INDEX('Appendix 1 Rules'!$M$2:$M$16,MATCH(F58,'Appendix 1 Rules'!$A$2:$A$16))))+IF(F58="b1",VLOOKUP(F58,'Appendix 1 Rules'!$A$1:$N$16,14))+IF(F58="b2",VLOOKUP(F58,'Appendix 1 Rules'!$A$1:$N$16,14))+IF(F58="d",VLOOKUP(F58,'Appendix 1 Rules'!$A$1:$N$16,14))+IF(F58="f1",VLOOKUP(F58,'Appendix 1 Rules'!$A$1:$N$16,14))+IF(F58="f2",VLOOKUP(F58,'Appendix 1 Rules'!$A$1:$N$16,14))+IF(F58="g",VLOOKUP(F58,'Appendix 1 Rules'!$A$1:$N$16,14))+IF(F58="h",VLOOKUP(F58,'Appendix 1 Rules'!$A$1:$N$16,14))+IF(F58="i1",VLOOKUP(F58,'Appendix 1 Rules'!$A$1:$N$16,14))+IF(F58="i2",VLOOKUP(F58,'Appendix 1 Rules'!$A$1:$N$16,14))+IF(F58="j",VLOOKUP(F58,'Appendix 1 Rules'!$A$1:$N$16,14))+IF(F58="k",VLOOKUP(F58,'Appendix 1 Rules'!$A$1:$N$16,14)))))</f>
        <v/>
      </c>
      <c r="I58" s="11"/>
      <c r="J58" s="14"/>
      <c r="K58" s="11"/>
      <c r="L58" s="14"/>
      <c r="M58" s="11"/>
      <c r="N58" s="14"/>
      <c r="O58" s="11"/>
      <c r="P58" s="14"/>
      <c r="Q58" s="76"/>
      <c r="R58" s="14"/>
      <c r="S58" s="11"/>
      <c r="T58" s="14"/>
      <c r="U58" s="11"/>
      <c r="V58" s="14"/>
      <c r="W58" s="77"/>
      <c r="X58" s="14"/>
      <c r="Y58" s="77"/>
      <c r="Z58" s="14"/>
      <c r="AA58" s="8"/>
      <c r="AB58" s="13"/>
      <c r="AC58" s="8"/>
      <c r="AD58" s="13"/>
      <c r="AE58" s="8"/>
      <c r="AF58" s="13"/>
    </row>
    <row r="59" spans="1:32" ht="18" customHeight="1" x14ac:dyDescent="0.2">
      <c r="B59" s="78"/>
      <c r="C59" s="9"/>
      <c r="D59" s="10"/>
      <c r="E59" s="9"/>
      <c r="F59" s="8"/>
      <c r="G59" s="20" t="str">
        <f>IF(F59="","",SUMPRODUCT(IF(I59="",0,INDEX('Appendix 1 Rules'!$B$2:$B$16,MATCH(F59,'Appendix 1 Rules'!$A$2:$A$16))))+(IF(K59="",0,INDEX('Appendix 1 Rules'!$C$2:$C$16,MATCH(F59,'Appendix 1 Rules'!$A$2:$A$16))))+(IF(M59="",0,INDEX('Appendix 1 Rules'!$D$2:$D$16,MATCH(F59,'Appendix 1 Rules'!$A$2:$A$16))))+(IF(O59="",0,INDEX('Appendix 1 Rules'!$E$2:$E$16,MATCH(F59,'Appendix 1 Rules'!$A$2:$A$16))))+(IF(Q59="",0,INDEX('Appendix 1 Rules'!$F$2:$F$16,MATCH(F59,'Appendix 1 Rules'!$A$2:$A$16))))+(IF(S59="",0,INDEX('Appendix 1 Rules'!$G$2:$G$16,MATCH(F59,'Appendix 1 Rules'!$A$2:$A$16))))+(IF(U59="",0,INDEX('Appendix 1 Rules'!$H$2:$H$16,MATCH(F59,'Appendix 1 Rules'!$A$2:$A$16))))+(IF(W59="",0,INDEX('Appendix 1 Rules'!$I$2:$I$16,MATCH(F59,'Appendix 1 Rules'!$A$2:$A$16))))+(IF(Y59="",0,INDEX('Appendix 1 Rules'!$J$2:$J$16,MATCH(F59,'Appendix 1 Rules'!$A$2:$A$16))))+(IF(AA59="",0,INDEX('Appendix 1 Rules'!$K$2:$K$16,MATCH(F59,'Appendix 1 Rules'!$A$2:$A$16))))+(IF(AC59="",0,INDEX('Appendix 1 Rules'!$L$2:$L$16,MATCH(F59,'Appendix 1 Rules'!$A$2:$A$16))))+(IF(AE59="",0,INDEX('Appendix 1 Rules'!$M$2:$M$16,MATCH(F59,'Appendix 1 Rules'!$A$2:$A$16))))+IF(F59="b1",VLOOKUP(F59,'Appendix 1 Rules'!$A$1:$N$16,14))+IF(F59="b2",VLOOKUP(F59,'Appendix 1 Rules'!$A$1:$N$16,14))+IF(F59="d",VLOOKUP(F59,'Appendix 1 Rules'!$A$1:$N$16,14))+IF(F59="f1",VLOOKUP(F59,'Appendix 1 Rules'!$A$1:$N$16,14))+IF(F59="f2",VLOOKUP(F59,'Appendix 1 Rules'!$A$1:$N$16,14))+IF(F59="g",VLOOKUP(F59,'Appendix 1 Rules'!$A$1:$N$16,14))+IF(F59="h",VLOOKUP(F59,'Appendix 1 Rules'!$A$1:$N$16,14))+IF(F59="i1",VLOOKUP(F59,'Appendix 1 Rules'!$A$1:$N$16,14))+IF(F59="i2",VLOOKUP(F59,'Appendix 1 Rules'!$A$1:$N$16,14))+IF(F59="j",VLOOKUP(F59,'Appendix 1 Rules'!$A$1:$N$16,14))+IF(F59="k",VLOOKUP(F59,'Appendix 1 Rules'!$A$1:$N$16,14)))</f>
        <v/>
      </c>
      <c r="H59" s="80" t="str">
        <f>IF(F59="","",IF(OR(F59="b1",F59="b2",F59="d",F59="f1",F59="f2",F59="h",F59="i1",F59="i2",F59="j",F59="k"),MIN(G59,VLOOKUP(F59,'Appx 1 (Res) Rules'!$A:$D,4,0)),MIN(G59,VLOOKUP(F59,'Appx 1 (Res) Rules'!$A:$D,4,0),SUMPRODUCT(IF(I59="",0,INDEX('Appendix 1 Rules'!$B$2:$B$16,MATCH(F59,'Appendix 1 Rules'!$A$2:$A$16))))+(IF(K59="",0,INDEX('Appendix 1 Rules'!$C$2:$C$16,MATCH(F59,'Appendix 1 Rules'!$A$2:$A$16))))+(IF(M59="",0,INDEX('Appendix 1 Rules'!$D$2:$D$16,MATCH(F59,'Appendix 1 Rules'!$A$2:$A$16))))+(IF(O59="",0,INDEX('Appendix 1 Rules'!$E$2:$E$16,MATCH(F59,'Appendix 1 Rules'!$A$2:$A$16))))+(IF(Q59="",0,INDEX('Appendix 1 Rules'!$F$2:$F$16,MATCH(F59,'Appendix 1 Rules'!$A$2:$A$16))))+(IF(S59="",0,INDEX('Appendix 1 Rules'!$G$2:$G$16,MATCH(F59,'Appendix 1 Rules'!$A$2:$A$16))))+(IF(U59="",0,INDEX('Appendix 1 Rules'!$H$2:$H$16,MATCH(F59,'Appendix 1 Rules'!$A$2:$A$16))))+(IF(W59="",0,INDEX('Appendix 1 Rules'!$I$2:$I$16,MATCH(F59,'Appendix 1 Rules'!$A$2:$A$16))))+(IF(Y59="",0,INDEX('Appendix 1 Rules'!$J$2:$J$16,MATCH(F59,'Appendix 1 Rules'!$A$2:$A$16))))+(IF(AA59="",0,INDEX('Appendix 1 Rules'!$K$2:$K$16,MATCH(F59,'Appendix 1 Rules'!$A$2:$A$16))))+(IF(AC59="",0,INDEX('Appendix 1 Rules'!$L$2:$L$16,MATCH(F59,'Appendix 1 Rules'!$A$2:$A$16))))+(IF(AE59="",0,INDEX('Appendix 1 Rules'!$M$2:$M$16,MATCH(F59,'Appendix 1 Rules'!$A$2:$A$16))))+IF(F59="b1",VLOOKUP(F59,'Appendix 1 Rules'!$A$1:$N$16,14))+IF(F59="b2",VLOOKUP(F59,'Appendix 1 Rules'!$A$1:$N$16,14))+IF(F59="d",VLOOKUP(F59,'Appendix 1 Rules'!$A$1:$N$16,14))+IF(F59="f1",VLOOKUP(F59,'Appendix 1 Rules'!$A$1:$N$16,14))+IF(F59="f2",VLOOKUP(F59,'Appendix 1 Rules'!$A$1:$N$16,14))+IF(F59="g",VLOOKUP(F59,'Appendix 1 Rules'!$A$1:$N$16,14))+IF(F59="h",VLOOKUP(F59,'Appendix 1 Rules'!$A$1:$N$16,14))+IF(F59="i1",VLOOKUP(F59,'Appendix 1 Rules'!$A$1:$N$16,14))+IF(F59="i2",VLOOKUP(F59,'Appendix 1 Rules'!$A$1:$N$16,14))+IF(F59="j",VLOOKUP(F59,'Appendix 1 Rules'!$A$1:$N$16,14))+IF(F59="k",VLOOKUP(F59,'Appendix 1 Rules'!$A$1:$N$16,14)))))</f>
        <v/>
      </c>
      <c r="I59" s="12"/>
      <c r="J59" s="13"/>
      <c r="K59" s="12"/>
      <c r="L59" s="13"/>
      <c r="M59" s="12"/>
      <c r="N59" s="13"/>
      <c r="O59" s="12"/>
      <c r="P59" s="13"/>
      <c r="Q59" s="12"/>
      <c r="R59" s="13"/>
      <c r="S59" s="12"/>
      <c r="T59" s="13"/>
      <c r="U59" s="12"/>
      <c r="V59" s="13"/>
      <c r="W59" s="12"/>
      <c r="X59" s="13"/>
      <c r="Y59" s="12"/>
      <c r="Z59" s="13"/>
      <c r="AA59" s="8"/>
      <c r="AB59" s="13"/>
      <c r="AC59" s="8"/>
      <c r="AD59" s="13"/>
      <c r="AE59" s="8"/>
      <c r="AF59" s="13"/>
    </row>
    <row r="60" spans="1:32" ht="18" customHeight="1" x14ac:dyDescent="0.2">
      <c r="B60" s="78"/>
      <c r="C60" s="9"/>
      <c r="D60" s="10"/>
      <c r="E60" s="9"/>
      <c r="F60" s="8"/>
      <c r="G60" s="20" t="str">
        <f>IF(F60="","",SUMPRODUCT(IF(I60="",0,INDEX('Appendix 1 Rules'!$B$2:$B$16,MATCH(F60,'Appendix 1 Rules'!$A$2:$A$16))))+(IF(K60="",0,INDEX('Appendix 1 Rules'!$C$2:$C$16,MATCH(F60,'Appendix 1 Rules'!$A$2:$A$16))))+(IF(M60="",0,INDEX('Appendix 1 Rules'!$D$2:$D$16,MATCH(F60,'Appendix 1 Rules'!$A$2:$A$16))))+(IF(O60="",0,INDEX('Appendix 1 Rules'!$E$2:$E$16,MATCH(F60,'Appendix 1 Rules'!$A$2:$A$16))))+(IF(Q60="",0,INDEX('Appendix 1 Rules'!$F$2:$F$16,MATCH(F60,'Appendix 1 Rules'!$A$2:$A$16))))+(IF(S60="",0,INDEX('Appendix 1 Rules'!$G$2:$G$16,MATCH(F60,'Appendix 1 Rules'!$A$2:$A$16))))+(IF(U60="",0,INDEX('Appendix 1 Rules'!$H$2:$H$16,MATCH(F60,'Appendix 1 Rules'!$A$2:$A$16))))+(IF(W60="",0,INDEX('Appendix 1 Rules'!$I$2:$I$16,MATCH(F60,'Appendix 1 Rules'!$A$2:$A$16))))+(IF(Y60="",0,INDEX('Appendix 1 Rules'!$J$2:$J$16,MATCH(F60,'Appendix 1 Rules'!$A$2:$A$16))))+(IF(AA60="",0,INDEX('Appendix 1 Rules'!$K$2:$K$16,MATCH(F60,'Appendix 1 Rules'!$A$2:$A$16))))+(IF(AC60="",0,INDEX('Appendix 1 Rules'!$L$2:$L$16,MATCH(F60,'Appendix 1 Rules'!$A$2:$A$16))))+(IF(AE60="",0,INDEX('Appendix 1 Rules'!$M$2:$M$16,MATCH(F60,'Appendix 1 Rules'!$A$2:$A$16))))+IF(F60="b1",VLOOKUP(F60,'Appendix 1 Rules'!$A$1:$N$16,14))+IF(F60="b2",VLOOKUP(F60,'Appendix 1 Rules'!$A$1:$N$16,14))+IF(F60="d",VLOOKUP(F60,'Appendix 1 Rules'!$A$1:$N$16,14))+IF(F60="f1",VLOOKUP(F60,'Appendix 1 Rules'!$A$1:$N$16,14))+IF(F60="f2",VLOOKUP(F60,'Appendix 1 Rules'!$A$1:$N$16,14))+IF(F60="g",VLOOKUP(F60,'Appendix 1 Rules'!$A$1:$N$16,14))+IF(F60="h",VLOOKUP(F60,'Appendix 1 Rules'!$A$1:$N$16,14))+IF(F60="i1",VLOOKUP(F60,'Appendix 1 Rules'!$A$1:$N$16,14))+IF(F60="i2",VLOOKUP(F60,'Appendix 1 Rules'!$A$1:$N$16,14))+IF(F60="j",VLOOKUP(F60,'Appendix 1 Rules'!$A$1:$N$16,14))+IF(F60="k",VLOOKUP(F60,'Appendix 1 Rules'!$A$1:$N$16,14)))</f>
        <v/>
      </c>
      <c r="H60" s="80" t="str">
        <f>IF(F60="","",IF(OR(F60="b1",F60="b2",F60="d",F60="f1",F60="f2",F60="h",F60="i1",F60="i2",F60="j",F60="k"),MIN(G60,VLOOKUP(F60,'Appx 1 (Res) Rules'!$A:$D,4,0)),MIN(G60,VLOOKUP(F60,'Appx 1 (Res) Rules'!$A:$D,4,0),SUMPRODUCT(IF(I60="",0,INDEX('Appendix 1 Rules'!$B$2:$B$16,MATCH(F60,'Appendix 1 Rules'!$A$2:$A$16))))+(IF(K60="",0,INDEX('Appendix 1 Rules'!$C$2:$C$16,MATCH(F60,'Appendix 1 Rules'!$A$2:$A$16))))+(IF(M60="",0,INDEX('Appendix 1 Rules'!$D$2:$D$16,MATCH(F60,'Appendix 1 Rules'!$A$2:$A$16))))+(IF(O60="",0,INDEX('Appendix 1 Rules'!$E$2:$E$16,MATCH(F60,'Appendix 1 Rules'!$A$2:$A$16))))+(IF(Q60="",0,INDEX('Appendix 1 Rules'!$F$2:$F$16,MATCH(F60,'Appendix 1 Rules'!$A$2:$A$16))))+(IF(S60="",0,INDEX('Appendix 1 Rules'!$G$2:$G$16,MATCH(F60,'Appendix 1 Rules'!$A$2:$A$16))))+(IF(U60="",0,INDEX('Appendix 1 Rules'!$H$2:$H$16,MATCH(F60,'Appendix 1 Rules'!$A$2:$A$16))))+(IF(W60="",0,INDEX('Appendix 1 Rules'!$I$2:$I$16,MATCH(F60,'Appendix 1 Rules'!$A$2:$A$16))))+(IF(Y60="",0,INDEX('Appendix 1 Rules'!$J$2:$J$16,MATCH(F60,'Appendix 1 Rules'!$A$2:$A$16))))+(IF(AA60="",0,INDEX('Appendix 1 Rules'!$K$2:$K$16,MATCH(F60,'Appendix 1 Rules'!$A$2:$A$16))))+(IF(AC60="",0,INDEX('Appendix 1 Rules'!$L$2:$L$16,MATCH(F60,'Appendix 1 Rules'!$A$2:$A$16))))+(IF(AE60="",0,INDEX('Appendix 1 Rules'!$M$2:$M$16,MATCH(F60,'Appendix 1 Rules'!$A$2:$A$16))))+IF(F60="b1",VLOOKUP(F60,'Appendix 1 Rules'!$A$1:$N$16,14))+IF(F60="b2",VLOOKUP(F60,'Appendix 1 Rules'!$A$1:$N$16,14))+IF(F60="d",VLOOKUP(F60,'Appendix 1 Rules'!$A$1:$N$16,14))+IF(F60="f1",VLOOKUP(F60,'Appendix 1 Rules'!$A$1:$N$16,14))+IF(F60="f2",VLOOKUP(F60,'Appendix 1 Rules'!$A$1:$N$16,14))+IF(F60="g",VLOOKUP(F60,'Appendix 1 Rules'!$A$1:$N$16,14))+IF(F60="h",VLOOKUP(F60,'Appendix 1 Rules'!$A$1:$N$16,14))+IF(F60="i1",VLOOKUP(F60,'Appendix 1 Rules'!$A$1:$N$16,14))+IF(F60="i2",VLOOKUP(F60,'Appendix 1 Rules'!$A$1:$N$16,14))+IF(F60="j",VLOOKUP(F60,'Appendix 1 Rules'!$A$1:$N$16,14))+IF(F60="k",VLOOKUP(F60,'Appendix 1 Rules'!$A$1:$N$16,14)))))</f>
        <v/>
      </c>
      <c r="I60" s="11"/>
      <c r="J60" s="14"/>
      <c r="K60" s="11"/>
      <c r="L60" s="14"/>
      <c r="M60" s="11"/>
      <c r="N60" s="14"/>
      <c r="O60" s="11"/>
      <c r="P60" s="14"/>
      <c r="Q60" s="76"/>
      <c r="R60" s="14"/>
      <c r="S60" s="11"/>
      <c r="T60" s="14"/>
      <c r="U60" s="11"/>
      <c r="V60" s="14"/>
      <c r="W60" s="77"/>
      <c r="X60" s="14"/>
      <c r="Y60" s="77"/>
      <c r="Z60" s="14"/>
      <c r="AA60" s="8"/>
      <c r="AB60" s="13"/>
      <c r="AC60" s="8"/>
      <c r="AD60" s="13"/>
      <c r="AE60" s="8"/>
      <c r="AF60" s="13"/>
    </row>
    <row r="61" spans="1:32" ht="18" customHeight="1" x14ac:dyDescent="0.2">
      <c r="B61" s="78"/>
      <c r="C61" s="9"/>
      <c r="D61" s="10"/>
      <c r="E61" s="9"/>
      <c r="F61" s="8"/>
      <c r="G61" s="20" t="str">
        <f>IF(F61="","",SUMPRODUCT(IF(I61="",0,INDEX('Appendix 1 Rules'!$B$2:$B$16,MATCH(F61,'Appendix 1 Rules'!$A$2:$A$16))))+(IF(K61="",0,INDEX('Appendix 1 Rules'!$C$2:$C$16,MATCH(F61,'Appendix 1 Rules'!$A$2:$A$16))))+(IF(M61="",0,INDEX('Appendix 1 Rules'!$D$2:$D$16,MATCH(F61,'Appendix 1 Rules'!$A$2:$A$16))))+(IF(O61="",0,INDEX('Appendix 1 Rules'!$E$2:$E$16,MATCH(F61,'Appendix 1 Rules'!$A$2:$A$16))))+(IF(Q61="",0,INDEX('Appendix 1 Rules'!$F$2:$F$16,MATCH(F61,'Appendix 1 Rules'!$A$2:$A$16))))+(IF(S61="",0,INDEX('Appendix 1 Rules'!$G$2:$G$16,MATCH(F61,'Appendix 1 Rules'!$A$2:$A$16))))+(IF(U61="",0,INDEX('Appendix 1 Rules'!$H$2:$H$16,MATCH(F61,'Appendix 1 Rules'!$A$2:$A$16))))+(IF(W61="",0,INDEX('Appendix 1 Rules'!$I$2:$I$16,MATCH(F61,'Appendix 1 Rules'!$A$2:$A$16))))+(IF(Y61="",0,INDEX('Appendix 1 Rules'!$J$2:$J$16,MATCH(F61,'Appendix 1 Rules'!$A$2:$A$16))))+(IF(AA61="",0,INDEX('Appendix 1 Rules'!$K$2:$K$16,MATCH(F61,'Appendix 1 Rules'!$A$2:$A$16))))+(IF(AC61="",0,INDEX('Appendix 1 Rules'!$L$2:$L$16,MATCH(F61,'Appendix 1 Rules'!$A$2:$A$16))))+(IF(AE61="",0,INDEX('Appendix 1 Rules'!$M$2:$M$16,MATCH(F61,'Appendix 1 Rules'!$A$2:$A$16))))+IF(F61="b1",VLOOKUP(F61,'Appendix 1 Rules'!$A$1:$N$16,14))+IF(F61="b2",VLOOKUP(F61,'Appendix 1 Rules'!$A$1:$N$16,14))+IF(F61="d",VLOOKUP(F61,'Appendix 1 Rules'!$A$1:$N$16,14))+IF(F61="f1",VLOOKUP(F61,'Appendix 1 Rules'!$A$1:$N$16,14))+IF(F61="f2",VLOOKUP(F61,'Appendix 1 Rules'!$A$1:$N$16,14))+IF(F61="g",VLOOKUP(F61,'Appendix 1 Rules'!$A$1:$N$16,14))+IF(F61="h",VLOOKUP(F61,'Appendix 1 Rules'!$A$1:$N$16,14))+IF(F61="i1",VLOOKUP(F61,'Appendix 1 Rules'!$A$1:$N$16,14))+IF(F61="i2",VLOOKUP(F61,'Appendix 1 Rules'!$A$1:$N$16,14))+IF(F61="j",VLOOKUP(F61,'Appendix 1 Rules'!$A$1:$N$16,14))+IF(F61="k",VLOOKUP(F61,'Appendix 1 Rules'!$A$1:$N$16,14)))</f>
        <v/>
      </c>
      <c r="H61" s="80" t="str">
        <f>IF(F61="","",IF(OR(F61="b1",F61="b2",F61="d",F61="f1",F61="f2",F61="h",F61="i1",F61="i2",F61="j",F61="k"),MIN(G61,VLOOKUP(F61,'Appx 1 (Res) Rules'!$A:$D,4,0)),MIN(G61,VLOOKUP(F61,'Appx 1 (Res) Rules'!$A:$D,4,0),SUMPRODUCT(IF(I61="",0,INDEX('Appendix 1 Rules'!$B$2:$B$16,MATCH(F61,'Appendix 1 Rules'!$A$2:$A$16))))+(IF(K61="",0,INDEX('Appendix 1 Rules'!$C$2:$C$16,MATCH(F61,'Appendix 1 Rules'!$A$2:$A$16))))+(IF(M61="",0,INDEX('Appendix 1 Rules'!$D$2:$D$16,MATCH(F61,'Appendix 1 Rules'!$A$2:$A$16))))+(IF(O61="",0,INDEX('Appendix 1 Rules'!$E$2:$E$16,MATCH(F61,'Appendix 1 Rules'!$A$2:$A$16))))+(IF(Q61="",0,INDEX('Appendix 1 Rules'!$F$2:$F$16,MATCH(F61,'Appendix 1 Rules'!$A$2:$A$16))))+(IF(S61="",0,INDEX('Appendix 1 Rules'!$G$2:$G$16,MATCH(F61,'Appendix 1 Rules'!$A$2:$A$16))))+(IF(U61="",0,INDEX('Appendix 1 Rules'!$H$2:$H$16,MATCH(F61,'Appendix 1 Rules'!$A$2:$A$16))))+(IF(W61="",0,INDEX('Appendix 1 Rules'!$I$2:$I$16,MATCH(F61,'Appendix 1 Rules'!$A$2:$A$16))))+(IF(Y61="",0,INDEX('Appendix 1 Rules'!$J$2:$J$16,MATCH(F61,'Appendix 1 Rules'!$A$2:$A$16))))+(IF(AA61="",0,INDEX('Appendix 1 Rules'!$K$2:$K$16,MATCH(F61,'Appendix 1 Rules'!$A$2:$A$16))))+(IF(AC61="",0,INDEX('Appendix 1 Rules'!$L$2:$L$16,MATCH(F61,'Appendix 1 Rules'!$A$2:$A$16))))+(IF(AE61="",0,INDEX('Appendix 1 Rules'!$M$2:$M$16,MATCH(F61,'Appendix 1 Rules'!$A$2:$A$16))))+IF(F61="b1",VLOOKUP(F61,'Appendix 1 Rules'!$A$1:$N$16,14))+IF(F61="b2",VLOOKUP(F61,'Appendix 1 Rules'!$A$1:$N$16,14))+IF(F61="d",VLOOKUP(F61,'Appendix 1 Rules'!$A$1:$N$16,14))+IF(F61="f1",VLOOKUP(F61,'Appendix 1 Rules'!$A$1:$N$16,14))+IF(F61="f2",VLOOKUP(F61,'Appendix 1 Rules'!$A$1:$N$16,14))+IF(F61="g",VLOOKUP(F61,'Appendix 1 Rules'!$A$1:$N$16,14))+IF(F61="h",VLOOKUP(F61,'Appendix 1 Rules'!$A$1:$N$16,14))+IF(F61="i1",VLOOKUP(F61,'Appendix 1 Rules'!$A$1:$N$16,14))+IF(F61="i2",VLOOKUP(F61,'Appendix 1 Rules'!$A$1:$N$16,14))+IF(F61="j",VLOOKUP(F61,'Appendix 1 Rules'!$A$1:$N$16,14))+IF(F61="k",VLOOKUP(F61,'Appendix 1 Rules'!$A$1:$N$16,14)))))</f>
        <v/>
      </c>
      <c r="I61" s="12"/>
      <c r="J61" s="13"/>
      <c r="K61" s="12"/>
      <c r="L61" s="13"/>
      <c r="M61" s="12"/>
      <c r="N61" s="13"/>
      <c r="O61" s="12"/>
      <c r="P61" s="13"/>
      <c r="Q61" s="12"/>
      <c r="R61" s="13"/>
      <c r="S61" s="12"/>
      <c r="T61" s="13"/>
      <c r="U61" s="12"/>
      <c r="V61" s="13"/>
      <c r="W61" s="12"/>
      <c r="X61" s="13"/>
      <c r="Y61" s="12"/>
      <c r="Z61" s="13"/>
      <c r="AA61" s="8"/>
      <c r="AB61" s="13"/>
      <c r="AC61" s="8"/>
      <c r="AD61" s="13"/>
      <c r="AE61" s="8"/>
      <c r="AF61" s="13"/>
    </row>
    <row r="62" spans="1:32" ht="18" customHeight="1" x14ac:dyDescent="0.2">
      <c r="B62" s="78"/>
      <c r="C62" s="9"/>
      <c r="D62" s="10"/>
      <c r="E62" s="9"/>
      <c r="F62" s="8"/>
      <c r="G62" s="20" t="str">
        <f>IF(F62="","",SUMPRODUCT(IF(I62="",0,INDEX('Appendix 1 Rules'!$B$2:$B$16,MATCH(F62,'Appendix 1 Rules'!$A$2:$A$16))))+(IF(K62="",0,INDEX('Appendix 1 Rules'!$C$2:$C$16,MATCH(F62,'Appendix 1 Rules'!$A$2:$A$16))))+(IF(M62="",0,INDEX('Appendix 1 Rules'!$D$2:$D$16,MATCH(F62,'Appendix 1 Rules'!$A$2:$A$16))))+(IF(O62="",0,INDEX('Appendix 1 Rules'!$E$2:$E$16,MATCH(F62,'Appendix 1 Rules'!$A$2:$A$16))))+(IF(Q62="",0,INDEX('Appendix 1 Rules'!$F$2:$F$16,MATCH(F62,'Appendix 1 Rules'!$A$2:$A$16))))+(IF(S62="",0,INDEX('Appendix 1 Rules'!$G$2:$G$16,MATCH(F62,'Appendix 1 Rules'!$A$2:$A$16))))+(IF(U62="",0,INDEX('Appendix 1 Rules'!$H$2:$H$16,MATCH(F62,'Appendix 1 Rules'!$A$2:$A$16))))+(IF(W62="",0,INDEX('Appendix 1 Rules'!$I$2:$I$16,MATCH(F62,'Appendix 1 Rules'!$A$2:$A$16))))+(IF(Y62="",0,INDEX('Appendix 1 Rules'!$J$2:$J$16,MATCH(F62,'Appendix 1 Rules'!$A$2:$A$16))))+(IF(AA62="",0,INDEX('Appendix 1 Rules'!$K$2:$K$16,MATCH(F62,'Appendix 1 Rules'!$A$2:$A$16))))+(IF(AC62="",0,INDEX('Appendix 1 Rules'!$L$2:$L$16,MATCH(F62,'Appendix 1 Rules'!$A$2:$A$16))))+(IF(AE62="",0,INDEX('Appendix 1 Rules'!$M$2:$M$16,MATCH(F62,'Appendix 1 Rules'!$A$2:$A$16))))+IF(F62="b1",VLOOKUP(F62,'Appendix 1 Rules'!$A$1:$N$16,14))+IF(F62="b2",VLOOKUP(F62,'Appendix 1 Rules'!$A$1:$N$16,14))+IF(F62="d",VLOOKUP(F62,'Appendix 1 Rules'!$A$1:$N$16,14))+IF(F62="f1",VLOOKUP(F62,'Appendix 1 Rules'!$A$1:$N$16,14))+IF(F62="f2",VLOOKUP(F62,'Appendix 1 Rules'!$A$1:$N$16,14))+IF(F62="g",VLOOKUP(F62,'Appendix 1 Rules'!$A$1:$N$16,14))+IF(F62="h",VLOOKUP(F62,'Appendix 1 Rules'!$A$1:$N$16,14))+IF(F62="i1",VLOOKUP(F62,'Appendix 1 Rules'!$A$1:$N$16,14))+IF(F62="i2",VLOOKUP(F62,'Appendix 1 Rules'!$A$1:$N$16,14))+IF(F62="j",VLOOKUP(F62,'Appendix 1 Rules'!$A$1:$N$16,14))+IF(F62="k",VLOOKUP(F62,'Appendix 1 Rules'!$A$1:$N$16,14)))</f>
        <v/>
      </c>
      <c r="H62" s="80" t="str">
        <f>IF(F62="","",IF(OR(F62="b1",F62="b2",F62="d",F62="f1",F62="f2",F62="h",F62="i1",F62="i2",F62="j",F62="k"),MIN(G62,VLOOKUP(F62,'Appx 1 (Res) Rules'!$A:$D,4,0)),MIN(G62,VLOOKUP(F62,'Appx 1 (Res) Rules'!$A:$D,4,0),SUMPRODUCT(IF(I62="",0,INDEX('Appendix 1 Rules'!$B$2:$B$16,MATCH(F62,'Appendix 1 Rules'!$A$2:$A$16))))+(IF(K62="",0,INDEX('Appendix 1 Rules'!$C$2:$C$16,MATCH(F62,'Appendix 1 Rules'!$A$2:$A$16))))+(IF(M62="",0,INDEX('Appendix 1 Rules'!$D$2:$D$16,MATCH(F62,'Appendix 1 Rules'!$A$2:$A$16))))+(IF(O62="",0,INDEX('Appendix 1 Rules'!$E$2:$E$16,MATCH(F62,'Appendix 1 Rules'!$A$2:$A$16))))+(IF(Q62="",0,INDEX('Appendix 1 Rules'!$F$2:$F$16,MATCH(F62,'Appendix 1 Rules'!$A$2:$A$16))))+(IF(S62="",0,INDEX('Appendix 1 Rules'!$G$2:$G$16,MATCH(F62,'Appendix 1 Rules'!$A$2:$A$16))))+(IF(U62="",0,INDEX('Appendix 1 Rules'!$H$2:$H$16,MATCH(F62,'Appendix 1 Rules'!$A$2:$A$16))))+(IF(W62="",0,INDEX('Appendix 1 Rules'!$I$2:$I$16,MATCH(F62,'Appendix 1 Rules'!$A$2:$A$16))))+(IF(Y62="",0,INDEX('Appendix 1 Rules'!$J$2:$J$16,MATCH(F62,'Appendix 1 Rules'!$A$2:$A$16))))+(IF(AA62="",0,INDEX('Appendix 1 Rules'!$K$2:$K$16,MATCH(F62,'Appendix 1 Rules'!$A$2:$A$16))))+(IF(AC62="",0,INDEX('Appendix 1 Rules'!$L$2:$L$16,MATCH(F62,'Appendix 1 Rules'!$A$2:$A$16))))+(IF(AE62="",0,INDEX('Appendix 1 Rules'!$M$2:$M$16,MATCH(F62,'Appendix 1 Rules'!$A$2:$A$16))))+IF(F62="b1",VLOOKUP(F62,'Appendix 1 Rules'!$A$1:$N$16,14))+IF(F62="b2",VLOOKUP(F62,'Appendix 1 Rules'!$A$1:$N$16,14))+IF(F62="d",VLOOKUP(F62,'Appendix 1 Rules'!$A$1:$N$16,14))+IF(F62="f1",VLOOKUP(F62,'Appendix 1 Rules'!$A$1:$N$16,14))+IF(F62="f2",VLOOKUP(F62,'Appendix 1 Rules'!$A$1:$N$16,14))+IF(F62="g",VLOOKUP(F62,'Appendix 1 Rules'!$A$1:$N$16,14))+IF(F62="h",VLOOKUP(F62,'Appendix 1 Rules'!$A$1:$N$16,14))+IF(F62="i1",VLOOKUP(F62,'Appendix 1 Rules'!$A$1:$N$16,14))+IF(F62="i2",VLOOKUP(F62,'Appendix 1 Rules'!$A$1:$N$16,14))+IF(F62="j",VLOOKUP(F62,'Appendix 1 Rules'!$A$1:$N$16,14))+IF(F62="k",VLOOKUP(F62,'Appendix 1 Rules'!$A$1:$N$16,14)))))</f>
        <v/>
      </c>
      <c r="I62" s="11"/>
      <c r="J62" s="14"/>
      <c r="K62" s="11"/>
      <c r="L62" s="14"/>
      <c r="M62" s="11"/>
      <c r="N62" s="14"/>
      <c r="O62" s="11"/>
      <c r="P62" s="14"/>
      <c r="Q62" s="76"/>
      <c r="R62" s="14"/>
      <c r="S62" s="11"/>
      <c r="T62" s="14"/>
      <c r="U62" s="11"/>
      <c r="V62" s="14"/>
      <c r="W62" s="77"/>
      <c r="X62" s="14"/>
      <c r="Y62" s="77"/>
      <c r="Z62" s="14"/>
      <c r="AA62" s="8"/>
      <c r="AB62" s="13"/>
      <c r="AC62" s="8"/>
      <c r="AD62" s="13"/>
      <c r="AE62" s="8"/>
      <c r="AF62" s="13"/>
    </row>
    <row r="63" spans="1:32" ht="18" customHeight="1" x14ac:dyDescent="0.2">
      <c r="B63" s="78"/>
      <c r="C63" s="9"/>
      <c r="D63" s="10"/>
      <c r="E63" s="9"/>
      <c r="F63" s="8"/>
      <c r="G63" s="20" t="str">
        <f>IF(F63="","",SUMPRODUCT(IF(I63="",0,INDEX('Appendix 1 Rules'!$B$2:$B$16,MATCH(F63,'Appendix 1 Rules'!$A$2:$A$16))))+(IF(K63="",0,INDEX('Appendix 1 Rules'!$C$2:$C$16,MATCH(F63,'Appendix 1 Rules'!$A$2:$A$16))))+(IF(M63="",0,INDEX('Appendix 1 Rules'!$D$2:$D$16,MATCH(F63,'Appendix 1 Rules'!$A$2:$A$16))))+(IF(O63="",0,INDEX('Appendix 1 Rules'!$E$2:$E$16,MATCH(F63,'Appendix 1 Rules'!$A$2:$A$16))))+(IF(Q63="",0,INDEX('Appendix 1 Rules'!$F$2:$F$16,MATCH(F63,'Appendix 1 Rules'!$A$2:$A$16))))+(IF(S63="",0,INDEX('Appendix 1 Rules'!$G$2:$G$16,MATCH(F63,'Appendix 1 Rules'!$A$2:$A$16))))+(IF(U63="",0,INDEX('Appendix 1 Rules'!$H$2:$H$16,MATCH(F63,'Appendix 1 Rules'!$A$2:$A$16))))+(IF(W63="",0,INDEX('Appendix 1 Rules'!$I$2:$I$16,MATCH(F63,'Appendix 1 Rules'!$A$2:$A$16))))+(IF(Y63="",0,INDEX('Appendix 1 Rules'!$J$2:$J$16,MATCH(F63,'Appendix 1 Rules'!$A$2:$A$16))))+(IF(AA63="",0,INDEX('Appendix 1 Rules'!$K$2:$K$16,MATCH(F63,'Appendix 1 Rules'!$A$2:$A$16))))+(IF(AC63="",0,INDEX('Appendix 1 Rules'!$L$2:$L$16,MATCH(F63,'Appendix 1 Rules'!$A$2:$A$16))))+(IF(AE63="",0,INDEX('Appendix 1 Rules'!$M$2:$M$16,MATCH(F63,'Appendix 1 Rules'!$A$2:$A$16))))+IF(F63="b1",VLOOKUP(F63,'Appendix 1 Rules'!$A$1:$N$16,14))+IF(F63="b2",VLOOKUP(F63,'Appendix 1 Rules'!$A$1:$N$16,14))+IF(F63="d",VLOOKUP(F63,'Appendix 1 Rules'!$A$1:$N$16,14))+IF(F63="f1",VLOOKUP(F63,'Appendix 1 Rules'!$A$1:$N$16,14))+IF(F63="f2",VLOOKUP(F63,'Appendix 1 Rules'!$A$1:$N$16,14))+IF(F63="g",VLOOKUP(F63,'Appendix 1 Rules'!$A$1:$N$16,14))+IF(F63="h",VLOOKUP(F63,'Appendix 1 Rules'!$A$1:$N$16,14))+IF(F63="i1",VLOOKUP(F63,'Appendix 1 Rules'!$A$1:$N$16,14))+IF(F63="i2",VLOOKUP(F63,'Appendix 1 Rules'!$A$1:$N$16,14))+IF(F63="j",VLOOKUP(F63,'Appendix 1 Rules'!$A$1:$N$16,14))+IF(F63="k",VLOOKUP(F63,'Appendix 1 Rules'!$A$1:$N$16,14)))</f>
        <v/>
      </c>
      <c r="H63" s="80" t="str">
        <f>IF(F63="","",IF(OR(F63="b1",F63="b2",F63="d",F63="f1",F63="f2",F63="h",F63="i1",F63="i2",F63="j",F63="k"),MIN(G63,VLOOKUP(F63,'Appx 1 (Res) Rules'!$A:$D,4,0)),MIN(G63,VLOOKUP(F63,'Appx 1 (Res) Rules'!$A:$D,4,0),SUMPRODUCT(IF(I63="",0,INDEX('Appendix 1 Rules'!$B$2:$B$16,MATCH(F63,'Appendix 1 Rules'!$A$2:$A$16))))+(IF(K63="",0,INDEX('Appendix 1 Rules'!$C$2:$C$16,MATCH(F63,'Appendix 1 Rules'!$A$2:$A$16))))+(IF(M63="",0,INDEX('Appendix 1 Rules'!$D$2:$D$16,MATCH(F63,'Appendix 1 Rules'!$A$2:$A$16))))+(IF(O63="",0,INDEX('Appendix 1 Rules'!$E$2:$E$16,MATCH(F63,'Appendix 1 Rules'!$A$2:$A$16))))+(IF(Q63="",0,INDEX('Appendix 1 Rules'!$F$2:$F$16,MATCH(F63,'Appendix 1 Rules'!$A$2:$A$16))))+(IF(S63="",0,INDEX('Appendix 1 Rules'!$G$2:$G$16,MATCH(F63,'Appendix 1 Rules'!$A$2:$A$16))))+(IF(U63="",0,INDEX('Appendix 1 Rules'!$H$2:$H$16,MATCH(F63,'Appendix 1 Rules'!$A$2:$A$16))))+(IF(W63="",0,INDEX('Appendix 1 Rules'!$I$2:$I$16,MATCH(F63,'Appendix 1 Rules'!$A$2:$A$16))))+(IF(Y63="",0,INDEX('Appendix 1 Rules'!$J$2:$J$16,MATCH(F63,'Appendix 1 Rules'!$A$2:$A$16))))+(IF(AA63="",0,INDEX('Appendix 1 Rules'!$K$2:$K$16,MATCH(F63,'Appendix 1 Rules'!$A$2:$A$16))))+(IF(AC63="",0,INDEX('Appendix 1 Rules'!$L$2:$L$16,MATCH(F63,'Appendix 1 Rules'!$A$2:$A$16))))+(IF(AE63="",0,INDEX('Appendix 1 Rules'!$M$2:$M$16,MATCH(F63,'Appendix 1 Rules'!$A$2:$A$16))))+IF(F63="b1",VLOOKUP(F63,'Appendix 1 Rules'!$A$1:$N$16,14))+IF(F63="b2",VLOOKUP(F63,'Appendix 1 Rules'!$A$1:$N$16,14))+IF(F63="d",VLOOKUP(F63,'Appendix 1 Rules'!$A$1:$N$16,14))+IF(F63="f1",VLOOKUP(F63,'Appendix 1 Rules'!$A$1:$N$16,14))+IF(F63="f2",VLOOKUP(F63,'Appendix 1 Rules'!$A$1:$N$16,14))+IF(F63="g",VLOOKUP(F63,'Appendix 1 Rules'!$A$1:$N$16,14))+IF(F63="h",VLOOKUP(F63,'Appendix 1 Rules'!$A$1:$N$16,14))+IF(F63="i1",VLOOKUP(F63,'Appendix 1 Rules'!$A$1:$N$16,14))+IF(F63="i2",VLOOKUP(F63,'Appendix 1 Rules'!$A$1:$N$16,14))+IF(F63="j",VLOOKUP(F63,'Appendix 1 Rules'!$A$1:$N$16,14))+IF(F63="k",VLOOKUP(F63,'Appendix 1 Rules'!$A$1:$N$16,14)))))</f>
        <v/>
      </c>
      <c r="I63" s="12"/>
      <c r="J63" s="13"/>
      <c r="K63" s="12"/>
      <c r="L63" s="13"/>
      <c r="M63" s="12"/>
      <c r="N63" s="13"/>
      <c r="O63" s="12"/>
      <c r="P63" s="13"/>
      <c r="Q63" s="12"/>
      <c r="R63" s="13"/>
      <c r="S63" s="12"/>
      <c r="T63" s="13"/>
      <c r="U63" s="12"/>
      <c r="V63" s="13"/>
      <c r="W63" s="12"/>
      <c r="X63" s="13"/>
      <c r="Y63" s="12"/>
      <c r="Z63" s="13"/>
      <c r="AA63" s="8"/>
      <c r="AB63" s="13"/>
      <c r="AC63" s="8"/>
      <c r="AD63" s="13"/>
      <c r="AE63" s="8"/>
      <c r="AF63" s="13"/>
    </row>
    <row r="64" spans="1:32" ht="18" customHeight="1" x14ac:dyDescent="0.2">
      <c r="B64" s="78"/>
      <c r="C64" s="9"/>
      <c r="D64" s="10"/>
      <c r="E64" s="9"/>
      <c r="F64" s="8"/>
      <c r="G64" s="20" t="str">
        <f>IF(F64="","",SUMPRODUCT(IF(I64="",0,INDEX('Appendix 1 Rules'!$B$2:$B$16,MATCH(F64,'Appendix 1 Rules'!$A$2:$A$16))))+(IF(K64="",0,INDEX('Appendix 1 Rules'!$C$2:$C$16,MATCH(F64,'Appendix 1 Rules'!$A$2:$A$16))))+(IF(M64="",0,INDEX('Appendix 1 Rules'!$D$2:$D$16,MATCH(F64,'Appendix 1 Rules'!$A$2:$A$16))))+(IF(O64="",0,INDEX('Appendix 1 Rules'!$E$2:$E$16,MATCH(F64,'Appendix 1 Rules'!$A$2:$A$16))))+(IF(Q64="",0,INDEX('Appendix 1 Rules'!$F$2:$F$16,MATCH(F64,'Appendix 1 Rules'!$A$2:$A$16))))+(IF(S64="",0,INDEX('Appendix 1 Rules'!$G$2:$G$16,MATCH(F64,'Appendix 1 Rules'!$A$2:$A$16))))+(IF(U64="",0,INDEX('Appendix 1 Rules'!$H$2:$H$16,MATCH(F64,'Appendix 1 Rules'!$A$2:$A$16))))+(IF(W64="",0,INDEX('Appendix 1 Rules'!$I$2:$I$16,MATCH(F64,'Appendix 1 Rules'!$A$2:$A$16))))+(IF(Y64="",0,INDEX('Appendix 1 Rules'!$J$2:$J$16,MATCH(F64,'Appendix 1 Rules'!$A$2:$A$16))))+(IF(AA64="",0,INDEX('Appendix 1 Rules'!$K$2:$K$16,MATCH(F64,'Appendix 1 Rules'!$A$2:$A$16))))+(IF(AC64="",0,INDEX('Appendix 1 Rules'!$L$2:$L$16,MATCH(F64,'Appendix 1 Rules'!$A$2:$A$16))))+(IF(AE64="",0,INDEX('Appendix 1 Rules'!$M$2:$M$16,MATCH(F64,'Appendix 1 Rules'!$A$2:$A$16))))+IF(F64="b1",VLOOKUP(F64,'Appendix 1 Rules'!$A$1:$N$16,14))+IF(F64="b2",VLOOKUP(F64,'Appendix 1 Rules'!$A$1:$N$16,14))+IF(F64="d",VLOOKUP(F64,'Appendix 1 Rules'!$A$1:$N$16,14))+IF(F64="f1",VLOOKUP(F64,'Appendix 1 Rules'!$A$1:$N$16,14))+IF(F64="f2",VLOOKUP(F64,'Appendix 1 Rules'!$A$1:$N$16,14))+IF(F64="g",VLOOKUP(F64,'Appendix 1 Rules'!$A$1:$N$16,14))+IF(F64="h",VLOOKUP(F64,'Appendix 1 Rules'!$A$1:$N$16,14))+IF(F64="i1",VLOOKUP(F64,'Appendix 1 Rules'!$A$1:$N$16,14))+IF(F64="i2",VLOOKUP(F64,'Appendix 1 Rules'!$A$1:$N$16,14))+IF(F64="j",VLOOKUP(F64,'Appendix 1 Rules'!$A$1:$N$16,14))+IF(F64="k",VLOOKUP(F64,'Appendix 1 Rules'!$A$1:$N$16,14)))</f>
        <v/>
      </c>
      <c r="H64" s="80" t="str">
        <f>IF(F64="","",IF(OR(F64="b1",F64="b2",F64="d",F64="f1",F64="f2",F64="h",F64="i1",F64="i2",F64="j",F64="k"),MIN(G64,VLOOKUP(F64,'Appx 1 (Res) Rules'!$A:$D,4,0)),MIN(G64,VLOOKUP(F64,'Appx 1 (Res) Rules'!$A:$D,4,0),SUMPRODUCT(IF(I64="",0,INDEX('Appendix 1 Rules'!$B$2:$B$16,MATCH(F64,'Appendix 1 Rules'!$A$2:$A$16))))+(IF(K64="",0,INDEX('Appendix 1 Rules'!$C$2:$C$16,MATCH(F64,'Appendix 1 Rules'!$A$2:$A$16))))+(IF(M64="",0,INDEX('Appendix 1 Rules'!$D$2:$D$16,MATCH(F64,'Appendix 1 Rules'!$A$2:$A$16))))+(IF(O64="",0,INDEX('Appendix 1 Rules'!$E$2:$E$16,MATCH(F64,'Appendix 1 Rules'!$A$2:$A$16))))+(IF(Q64="",0,INDEX('Appendix 1 Rules'!$F$2:$F$16,MATCH(F64,'Appendix 1 Rules'!$A$2:$A$16))))+(IF(S64="",0,INDEX('Appendix 1 Rules'!$G$2:$G$16,MATCH(F64,'Appendix 1 Rules'!$A$2:$A$16))))+(IF(U64="",0,INDEX('Appendix 1 Rules'!$H$2:$H$16,MATCH(F64,'Appendix 1 Rules'!$A$2:$A$16))))+(IF(W64="",0,INDEX('Appendix 1 Rules'!$I$2:$I$16,MATCH(F64,'Appendix 1 Rules'!$A$2:$A$16))))+(IF(Y64="",0,INDEX('Appendix 1 Rules'!$J$2:$J$16,MATCH(F64,'Appendix 1 Rules'!$A$2:$A$16))))+(IF(AA64="",0,INDEX('Appendix 1 Rules'!$K$2:$K$16,MATCH(F64,'Appendix 1 Rules'!$A$2:$A$16))))+(IF(AC64="",0,INDEX('Appendix 1 Rules'!$L$2:$L$16,MATCH(F64,'Appendix 1 Rules'!$A$2:$A$16))))+(IF(AE64="",0,INDEX('Appendix 1 Rules'!$M$2:$M$16,MATCH(F64,'Appendix 1 Rules'!$A$2:$A$16))))+IF(F64="b1",VLOOKUP(F64,'Appendix 1 Rules'!$A$1:$N$16,14))+IF(F64="b2",VLOOKUP(F64,'Appendix 1 Rules'!$A$1:$N$16,14))+IF(F64="d",VLOOKUP(F64,'Appendix 1 Rules'!$A$1:$N$16,14))+IF(F64="f1",VLOOKUP(F64,'Appendix 1 Rules'!$A$1:$N$16,14))+IF(F64="f2",VLOOKUP(F64,'Appendix 1 Rules'!$A$1:$N$16,14))+IF(F64="g",VLOOKUP(F64,'Appendix 1 Rules'!$A$1:$N$16,14))+IF(F64="h",VLOOKUP(F64,'Appendix 1 Rules'!$A$1:$N$16,14))+IF(F64="i1",VLOOKUP(F64,'Appendix 1 Rules'!$A$1:$N$16,14))+IF(F64="i2",VLOOKUP(F64,'Appendix 1 Rules'!$A$1:$N$16,14))+IF(F64="j",VLOOKUP(F64,'Appendix 1 Rules'!$A$1:$N$16,14))+IF(F64="k",VLOOKUP(F64,'Appendix 1 Rules'!$A$1:$N$16,14)))))</f>
        <v/>
      </c>
      <c r="I64" s="11"/>
      <c r="J64" s="14"/>
      <c r="K64" s="11"/>
      <c r="L64" s="14"/>
      <c r="M64" s="11"/>
      <c r="N64" s="14"/>
      <c r="O64" s="11"/>
      <c r="P64" s="14"/>
      <c r="Q64" s="76"/>
      <c r="R64" s="14"/>
      <c r="S64" s="11"/>
      <c r="T64" s="14"/>
      <c r="U64" s="11"/>
      <c r="V64" s="14"/>
      <c r="W64" s="77"/>
      <c r="X64" s="14"/>
      <c r="Y64" s="77"/>
      <c r="Z64" s="14"/>
      <c r="AA64" s="8"/>
      <c r="AB64" s="13"/>
      <c r="AC64" s="8"/>
      <c r="AD64" s="13"/>
      <c r="AE64" s="8"/>
      <c r="AF64" s="13"/>
    </row>
    <row r="65" spans="1:32" ht="18" customHeight="1" x14ac:dyDescent="0.2">
      <c r="B65" s="78"/>
      <c r="C65" s="9"/>
      <c r="D65" s="10"/>
      <c r="E65" s="9"/>
      <c r="F65" s="8"/>
      <c r="G65" s="20" t="str">
        <f>IF(F65="","",SUMPRODUCT(IF(I65="",0,INDEX('Appendix 1 Rules'!$B$2:$B$16,MATCH(F65,'Appendix 1 Rules'!$A$2:$A$16))))+(IF(K65="",0,INDEX('Appendix 1 Rules'!$C$2:$C$16,MATCH(F65,'Appendix 1 Rules'!$A$2:$A$16))))+(IF(M65="",0,INDEX('Appendix 1 Rules'!$D$2:$D$16,MATCH(F65,'Appendix 1 Rules'!$A$2:$A$16))))+(IF(O65="",0,INDEX('Appendix 1 Rules'!$E$2:$E$16,MATCH(F65,'Appendix 1 Rules'!$A$2:$A$16))))+(IF(Q65="",0,INDEX('Appendix 1 Rules'!$F$2:$F$16,MATCH(F65,'Appendix 1 Rules'!$A$2:$A$16))))+(IF(S65="",0,INDEX('Appendix 1 Rules'!$G$2:$G$16,MATCH(F65,'Appendix 1 Rules'!$A$2:$A$16))))+(IF(U65="",0,INDEX('Appendix 1 Rules'!$H$2:$H$16,MATCH(F65,'Appendix 1 Rules'!$A$2:$A$16))))+(IF(W65="",0,INDEX('Appendix 1 Rules'!$I$2:$I$16,MATCH(F65,'Appendix 1 Rules'!$A$2:$A$16))))+(IF(Y65="",0,INDEX('Appendix 1 Rules'!$J$2:$J$16,MATCH(F65,'Appendix 1 Rules'!$A$2:$A$16))))+(IF(AA65="",0,INDEX('Appendix 1 Rules'!$K$2:$K$16,MATCH(F65,'Appendix 1 Rules'!$A$2:$A$16))))+(IF(AC65="",0,INDEX('Appendix 1 Rules'!$L$2:$L$16,MATCH(F65,'Appendix 1 Rules'!$A$2:$A$16))))+(IF(AE65="",0,INDEX('Appendix 1 Rules'!$M$2:$M$16,MATCH(F65,'Appendix 1 Rules'!$A$2:$A$16))))+IF(F65="b1",VLOOKUP(F65,'Appendix 1 Rules'!$A$1:$N$16,14))+IF(F65="b2",VLOOKUP(F65,'Appendix 1 Rules'!$A$1:$N$16,14))+IF(F65="d",VLOOKUP(F65,'Appendix 1 Rules'!$A$1:$N$16,14))+IF(F65="f1",VLOOKUP(F65,'Appendix 1 Rules'!$A$1:$N$16,14))+IF(F65="f2",VLOOKUP(F65,'Appendix 1 Rules'!$A$1:$N$16,14))+IF(F65="g",VLOOKUP(F65,'Appendix 1 Rules'!$A$1:$N$16,14))+IF(F65="h",VLOOKUP(F65,'Appendix 1 Rules'!$A$1:$N$16,14))+IF(F65="i1",VLOOKUP(F65,'Appendix 1 Rules'!$A$1:$N$16,14))+IF(F65="i2",VLOOKUP(F65,'Appendix 1 Rules'!$A$1:$N$16,14))+IF(F65="j",VLOOKUP(F65,'Appendix 1 Rules'!$A$1:$N$16,14))+IF(F65="k",VLOOKUP(F65,'Appendix 1 Rules'!$A$1:$N$16,14)))</f>
        <v/>
      </c>
      <c r="H65" s="80" t="str">
        <f>IF(F65="","",IF(OR(F65="b1",F65="b2",F65="d",F65="f1",F65="f2",F65="h",F65="i1",F65="i2",F65="j",F65="k"),MIN(G65,VLOOKUP(F65,'Appx 1 (Res) Rules'!$A:$D,4,0)),MIN(G65,VLOOKUP(F65,'Appx 1 (Res) Rules'!$A:$D,4,0),SUMPRODUCT(IF(I65="",0,INDEX('Appendix 1 Rules'!$B$2:$B$16,MATCH(F65,'Appendix 1 Rules'!$A$2:$A$16))))+(IF(K65="",0,INDEX('Appendix 1 Rules'!$C$2:$C$16,MATCH(F65,'Appendix 1 Rules'!$A$2:$A$16))))+(IF(M65="",0,INDEX('Appendix 1 Rules'!$D$2:$D$16,MATCH(F65,'Appendix 1 Rules'!$A$2:$A$16))))+(IF(O65="",0,INDEX('Appendix 1 Rules'!$E$2:$E$16,MATCH(F65,'Appendix 1 Rules'!$A$2:$A$16))))+(IF(Q65="",0,INDEX('Appendix 1 Rules'!$F$2:$F$16,MATCH(F65,'Appendix 1 Rules'!$A$2:$A$16))))+(IF(S65="",0,INDEX('Appendix 1 Rules'!$G$2:$G$16,MATCH(F65,'Appendix 1 Rules'!$A$2:$A$16))))+(IF(U65="",0,INDEX('Appendix 1 Rules'!$H$2:$H$16,MATCH(F65,'Appendix 1 Rules'!$A$2:$A$16))))+(IF(W65="",0,INDEX('Appendix 1 Rules'!$I$2:$I$16,MATCH(F65,'Appendix 1 Rules'!$A$2:$A$16))))+(IF(Y65="",0,INDEX('Appendix 1 Rules'!$J$2:$J$16,MATCH(F65,'Appendix 1 Rules'!$A$2:$A$16))))+(IF(AA65="",0,INDEX('Appendix 1 Rules'!$K$2:$K$16,MATCH(F65,'Appendix 1 Rules'!$A$2:$A$16))))+(IF(AC65="",0,INDEX('Appendix 1 Rules'!$L$2:$L$16,MATCH(F65,'Appendix 1 Rules'!$A$2:$A$16))))+(IF(AE65="",0,INDEX('Appendix 1 Rules'!$M$2:$M$16,MATCH(F65,'Appendix 1 Rules'!$A$2:$A$16))))+IF(F65="b1",VLOOKUP(F65,'Appendix 1 Rules'!$A$1:$N$16,14))+IF(F65="b2",VLOOKUP(F65,'Appendix 1 Rules'!$A$1:$N$16,14))+IF(F65="d",VLOOKUP(F65,'Appendix 1 Rules'!$A$1:$N$16,14))+IF(F65="f1",VLOOKUP(F65,'Appendix 1 Rules'!$A$1:$N$16,14))+IF(F65="f2",VLOOKUP(F65,'Appendix 1 Rules'!$A$1:$N$16,14))+IF(F65="g",VLOOKUP(F65,'Appendix 1 Rules'!$A$1:$N$16,14))+IF(F65="h",VLOOKUP(F65,'Appendix 1 Rules'!$A$1:$N$16,14))+IF(F65="i1",VLOOKUP(F65,'Appendix 1 Rules'!$A$1:$N$16,14))+IF(F65="i2",VLOOKUP(F65,'Appendix 1 Rules'!$A$1:$N$16,14))+IF(F65="j",VLOOKUP(F65,'Appendix 1 Rules'!$A$1:$N$16,14))+IF(F65="k",VLOOKUP(F65,'Appendix 1 Rules'!$A$1:$N$16,14)))))</f>
        <v/>
      </c>
      <c r="I65" s="12"/>
      <c r="J65" s="13"/>
      <c r="K65" s="12"/>
      <c r="L65" s="13"/>
      <c r="M65" s="12"/>
      <c r="N65" s="13"/>
      <c r="O65" s="12"/>
      <c r="P65" s="13"/>
      <c r="Q65" s="12"/>
      <c r="R65" s="13"/>
      <c r="S65" s="12"/>
      <c r="T65" s="13"/>
      <c r="U65" s="12"/>
      <c r="V65" s="13"/>
      <c r="W65" s="12"/>
      <c r="X65" s="13"/>
      <c r="Y65" s="12"/>
      <c r="Z65" s="13"/>
      <c r="AA65" s="8"/>
      <c r="AB65" s="13"/>
      <c r="AC65" s="8"/>
      <c r="AD65" s="13"/>
      <c r="AE65" s="8"/>
      <c r="AF65" s="13"/>
    </row>
    <row r="66" spans="1:32" ht="18" customHeight="1" x14ac:dyDescent="0.2">
      <c r="A66" s="81"/>
      <c r="B66" s="78"/>
      <c r="C66" s="9"/>
      <c r="D66" s="10"/>
      <c r="E66" s="9"/>
      <c r="F66" s="8"/>
      <c r="G66" s="20" t="str">
        <f>IF(F66="","",SUMPRODUCT(IF(I66="",0,INDEX('Appendix 1 Rules'!$B$2:$B$16,MATCH(F66,'Appendix 1 Rules'!$A$2:$A$16))))+(IF(K66="",0,INDEX('Appendix 1 Rules'!$C$2:$C$16,MATCH(F66,'Appendix 1 Rules'!$A$2:$A$16))))+(IF(M66="",0,INDEX('Appendix 1 Rules'!$D$2:$D$16,MATCH(F66,'Appendix 1 Rules'!$A$2:$A$16))))+(IF(O66="",0,INDEX('Appendix 1 Rules'!$E$2:$E$16,MATCH(F66,'Appendix 1 Rules'!$A$2:$A$16))))+(IF(Q66="",0,INDEX('Appendix 1 Rules'!$F$2:$F$16,MATCH(F66,'Appendix 1 Rules'!$A$2:$A$16))))+(IF(S66="",0,INDEX('Appendix 1 Rules'!$G$2:$G$16,MATCH(F66,'Appendix 1 Rules'!$A$2:$A$16))))+(IF(U66="",0,INDEX('Appendix 1 Rules'!$H$2:$H$16,MATCH(F66,'Appendix 1 Rules'!$A$2:$A$16))))+(IF(W66="",0,INDEX('Appendix 1 Rules'!$I$2:$I$16,MATCH(F66,'Appendix 1 Rules'!$A$2:$A$16))))+(IF(Y66="",0,INDEX('Appendix 1 Rules'!$J$2:$J$16,MATCH(F66,'Appendix 1 Rules'!$A$2:$A$16))))+(IF(AA66="",0,INDEX('Appendix 1 Rules'!$K$2:$K$16,MATCH(F66,'Appendix 1 Rules'!$A$2:$A$16))))+(IF(AC66="",0,INDEX('Appendix 1 Rules'!$L$2:$L$16,MATCH(F66,'Appendix 1 Rules'!$A$2:$A$16))))+(IF(AE66="",0,INDEX('Appendix 1 Rules'!$M$2:$M$16,MATCH(F66,'Appendix 1 Rules'!$A$2:$A$16))))+IF(F66="b1",VLOOKUP(F66,'Appendix 1 Rules'!$A$1:$N$16,14))+IF(F66="b2",VLOOKUP(F66,'Appendix 1 Rules'!$A$1:$N$16,14))+IF(F66="d",VLOOKUP(F66,'Appendix 1 Rules'!$A$1:$N$16,14))+IF(F66="f1",VLOOKUP(F66,'Appendix 1 Rules'!$A$1:$N$16,14))+IF(F66="f2",VLOOKUP(F66,'Appendix 1 Rules'!$A$1:$N$16,14))+IF(F66="g",VLOOKUP(F66,'Appendix 1 Rules'!$A$1:$N$16,14))+IF(F66="h",VLOOKUP(F66,'Appendix 1 Rules'!$A$1:$N$16,14))+IF(F66="i1",VLOOKUP(F66,'Appendix 1 Rules'!$A$1:$N$16,14))+IF(F66="i2",VLOOKUP(F66,'Appendix 1 Rules'!$A$1:$N$16,14))+IF(F66="j",VLOOKUP(F66,'Appendix 1 Rules'!$A$1:$N$16,14))+IF(F66="k",VLOOKUP(F66,'Appendix 1 Rules'!$A$1:$N$16,14)))</f>
        <v/>
      </c>
      <c r="H66" s="80" t="str">
        <f>IF(F66="","",IF(OR(F66="b1",F66="b2",F66="d",F66="f1",F66="f2",F66="h",F66="i1",F66="i2",F66="j",F66="k"),MIN(G66,VLOOKUP(F66,'Appx 1 (Res) Rules'!$A:$D,4,0)),MIN(G66,VLOOKUP(F66,'Appx 1 (Res) Rules'!$A:$D,4,0),SUMPRODUCT(IF(I66="",0,INDEX('Appendix 1 Rules'!$B$2:$B$16,MATCH(F66,'Appendix 1 Rules'!$A$2:$A$16))))+(IF(K66="",0,INDEX('Appendix 1 Rules'!$C$2:$C$16,MATCH(F66,'Appendix 1 Rules'!$A$2:$A$16))))+(IF(M66="",0,INDEX('Appendix 1 Rules'!$D$2:$D$16,MATCH(F66,'Appendix 1 Rules'!$A$2:$A$16))))+(IF(O66="",0,INDEX('Appendix 1 Rules'!$E$2:$E$16,MATCH(F66,'Appendix 1 Rules'!$A$2:$A$16))))+(IF(Q66="",0,INDEX('Appendix 1 Rules'!$F$2:$F$16,MATCH(F66,'Appendix 1 Rules'!$A$2:$A$16))))+(IF(S66="",0,INDEX('Appendix 1 Rules'!$G$2:$G$16,MATCH(F66,'Appendix 1 Rules'!$A$2:$A$16))))+(IF(U66="",0,INDEX('Appendix 1 Rules'!$H$2:$H$16,MATCH(F66,'Appendix 1 Rules'!$A$2:$A$16))))+(IF(W66="",0,INDEX('Appendix 1 Rules'!$I$2:$I$16,MATCH(F66,'Appendix 1 Rules'!$A$2:$A$16))))+(IF(Y66="",0,INDEX('Appendix 1 Rules'!$J$2:$J$16,MATCH(F66,'Appendix 1 Rules'!$A$2:$A$16))))+(IF(AA66="",0,INDEX('Appendix 1 Rules'!$K$2:$K$16,MATCH(F66,'Appendix 1 Rules'!$A$2:$A$16))))+(IF(AC66="",0,INDEX('Appendix 1 Rules'!$L$2:$L$16,MATCH(F66,'Appendix 1 Rules'!$A$2:$A$16))))+(IF(AE66="",0,INDEX('Appendix 1 Rules'!$M$2:$M$16,MATCH(F66,'Appendix 1 Rules'!$A$2:$A$16))))+IF(F66="b1",VLOOKUP(F66,'Appendix 1 Rules'!$A$1:$N$16,14))+IF(F66="b2",VLOOKUP(F66,'Appendix 1 Rules'!$A$1:$N$16,14))+IF(F66="d",VLOOKUP(F66,'Appendix 1 Rules'!$A$1:$N$16,14))+IF(F66="f1",VLOOKUP(F66,'Appendix 1 Rules'!$A$1:$N$16,14))+IF(F66="f2",VLOOKUP(F66,'Appendix 1 Rules'!$A$1:$N$16,14))+IF(F66="g",VLOOKUP(F66,'Appendix 1 Rules'!$A$1:$N$16,14))+IF(F66="h",VLOOKUP(F66,'Appendix 1 Rules'!$A$1:$N$16,14))+IF(F66="i1",VLOOKUP(F66,'Appendix 1 Rules'!$A$1:$N$16,14))+IF(F66="i2",VLOOKUP(F66,'Appendix 1 Rules'!$A$1:$N$16,14))+IF(F66="j",VLOOKUP(F66,'Appendix 1 Rules'!$A$1:$N$16,14))+IF(F66="k",VLOOKUP(F66,'Appendix 1 Rules'!$A$1:$N$16,14)))))</f>
        <v/>
      </c>
      <c r="I66" s="11"/>
      <c r="J66" s="14"/>
      <c r="K66" s="11"/>
      <c r="L66" s="14"/>
      <c r="M66" s="11"/>
      <c r="N66" s="14"/>
      <c r="O66" s="11"/>
      <c r="P66" s="14"/>
      <c r="Q66" s="76"/>
      <c r="R66" s="14"/>
      <c r="S66" s="11"/>
      <c r="T66" s="14"/>
      <c r="U66" s="11"/>
      <c r="V66" s="14"/>
      <c r="W66" s="77"/>
      <c r="X66" s="14"/>
      <c r="Y66" s="77"/>
      <c r="Z66" s="14"/>
      <c r="AA66" s="8"/>
      <c r="AB66" s="13"/>
      <c r="AC66" s="8"/>
      <c r="AD66" s="13"/>
      <c r="AE66" s="8"/>
      <c r="AF66" s="13"/>
    </row>
    <row r="67" spans="1:32" ht="18" customHeight="1" x14ac:dyDescent="0.2">
      <c r="B67" s="78"/>
      <c r="C67" s="9"/>
      <c r="D67" s="10"/>
      <c r="E67" s="9"/>
      <c r="F67" s="8"/>
      <c r="G67" s="20" t="str">
        <f>IF(F67="","",SUMPRODUCT(IF(I67="",0,INDEX('Appendix 1 Rules'!$B$2:$B$16,MATCH(F67,'Appendix 1 Rules'!$A$2:$A$16))))+(IF(K67="",0,INDEX('Appendix 1 Rules'!$C$2:$C$16,MATCH(F67,'Appendix 1 Rules'!$A$2:$A$16))))+(IF(M67="",0,INDEX('Appendix 1 Rules'!$D$2:$D$16,MATCH(F67,'Appendix 1 Rules'!$A$2:$A$16))))+(IF(O67="",0,INDEX('Appendix 1 Rules'!$E$2:$E$16,MATCH(F67,'Appendix 1 Rules'!$A$2:$A$16))))+(IF(Q67="",0,INDEX('Appendix 1 Rules'!$F$2:$F$16,MATCH(F67,'Appendix 1 Rules'!$A$2:$A$16))))+(IF(S67="",0,INDEX('Appendix 1 Rules'!$G$2:$G$16,MATCH(F67,'Appendix 1 Rules'!$A$2:$A$16))))+(IF(U67="",0,INDEX('Appendix 1 Rules'!$H$2:$H$16,MATCH(F67,'Appendix 1 Rules'!$A$2:$A$16))))+(IF(W67="",0,INDEX('Appendix 1 Rules'!$I$2:$I$16,MATCH(F67,'Appendix 1 Rules'!$A$2:$A$16))))+(IF(Y67="",0,INDEX('Appendix 1 Rules'!$J$2:$J$16,MATCH(F67,'Appendix 1 Rules'!$A$2:$A$16))))+(IF(AA67="",0,INDEX('Appendix 1 Rules'!$K$2:$K$16,MATCH(F67,'Appendix 1 Rules'!$A$2:$A$16))))+(IF(AC67="",0,INDEX('Appendix 1 Rules'!$L$2:$L$16,MATCH(F67,'Appendix 1 Rules'!$A$2:$A$16))))+(IF(AE67="",0,INDEX('Appendix 1 Rules'!$M$2:$M$16,MATCH(F67,'Appendix 1 Rules'!$A$2:$A$16))))+IF(F67="b1",VLOOKUP(F67,'Appendix 1 Rules'!$A$1:$N$16,14))+IF(F67="b2",VLOOKUP(F67,'Appendix 1 Rules'!$A$1:$N$16,14))+IF(F67="d",VLOOKUP(F67,'Appendix 1 Rules'!$A$1:$N$16,14))+IF(F67="f1",VLOOKUP(F67,'Appendix 1 Rules'!$A$1:$N$16,14))+IF(F67="f2",VLOOKUP(F67,'Appendix 1 Rules'!$A$1:$N$16,14))+IF(F67="g",VLOOKUP(F67,'Appendix 1 Rules'!$A$1:$N$16,14))+IF(F67="h",VLOOKUP(F67,'Appendix 1 Rules'!$A$1:$N$16,14))+IF(F67="i1",VLOOKUP(F67,'Appendix 1 Rules'!$A$1:$N$16,14))+IF(F67="i2",VLOOKUP(F67,'Appendix 1 Rules'!$A$1:$N$16,14))+IF(F67="j",VLOOKUP(F67,'Appendix 1 Rules'!$A$1:$N$16,14))+IF(F67="k",VLOOKUP(F67,'Appendix 1 Rules'!$A$1:$N$16,14)))</f>
        <v/>
      </c>
      <c r="H67" s="80" t="str">
        <f>IF(F67="","",IF(OR(F67="b1",F67="b2",F67="d",F67="f1",F67="f2",F67="h",F67="i1",F67="i2",F67="j",F67="k"),MIN(G67,VLOOKUP(F67,'Appx 1 (Res) Rules'!$A:$D,4,0)),MIN(G67,VLOOKUP(F67,'Appx 1 (Res) Rules'!$A:$D,4,0),SUMPRODUCT(IF(I67="",0,INDEX('Appendix 1 Rules'!$B$2:$B$16,MATCH(F67,'Appendix 1 Rules'!$A$2:$A$16))))+(IF(K67="",0,INDEX('Appendix 1 Rules'!$C$2:$C$16,MATCH(F67,'Appendix 1 Rules'!$A$2:$A$16))))+(IF(M67="",0,INDEX('Appendix 1 Rules'!$D$2:$D$16,MATCH(F67,'Appendix 1 Rules'!$A$2:$A$16))))+(IF(O67="",0,INDEX('Appendix 1 Rules'!$E$2:$E$16,MATCH(F67,'Appendix 1 Rules'!$A$2:$A$16))))+(IF(Q67="",0,INDEX('Appendix 1 Rules'!$F$2:$F$16,MATCH(F67,'Appendix 1 Rules'!$A$2:$A$16))))+(IF(S67="",0,INDEX('Appendix 1 Rules'!$G$2:$G$16,MATCH(F67,'Appendix 1 Rules'!$A$2:$A$16))))+(IF(U67="",0,INDEX('Appendix 1 Rules'!$H$2:$H$16,MATCH(F67,'Appendix 1 Rules'!$A$2:$A$16))))+(IF(W67="",0,INDEX('Appendix 1 Rules'!$I$2:$I$16,MATCH(F67,'Appendix 1 Rules'!$A$2:$A$16))))+(IF(Y67="",0,INDEX('Appendix 1 Rules'!$J$2:$J$16,MATCH(F67,'Appendix 1 Rules'!$A$2:$A$16))))+(IF(AA67="",0,INDEX('Appendix 1 Rules'!$K$2:$K$16,MATCH(F67,'Appendix 1 Rules'!$A$2:$A$16))))+(IF(AC67="",0,INDEX('Appendix 1 Rules'!$L$2:$L$16,MATCH(F67,'Appendix 1 Rules'!$A$2:$A$16))))+(IF(AE67="",0,INDEX('Appendix 1 Rules'!$M$2:$M$16,MATCH(F67,'Appendix 1 Rules'!$A$2:$A$16))))+IF(F67="b1",VLOOKUP(F67,'Appendix 1 Rules'!$A$1:$N$16,14))+IF(F67="b2",VLOOKUP(F67,'Appendix 1 Rules'!$A$1:$N$16,14))+IF(F67="d",VLOOKUP(F67,'Appendix 1 Rules'!$A$1:$N$16,14))+IF(F67="f1",VLOOKUP(F67,'Appendix 1 Rules'!$A$1:$N$16,14))+IF(F67="f2",VLOOKUP(F67,'Appendix 1 Rules'!$A$1:$N$16,14))+IF(F67="g",VLOOKUP(F67,'Appendix 1 Rules'!$A$1:$N$16,14))+IF(F67="h",VLOOKUP(F67,'Appendix 1 Rules'!$A$1:$N$16,14))+IF(F67="i1",VLOOKUP(F67,'Appendix 1 Rules'!$A$1:$N$16,14))+IF(F67="i2",VLOOKUP(F67,'Appendix 1 Rules'!$A$1:$N$16,14))+IF(F67="j",VLOOKUP(F67,'Appendix 1 Rules'!$A$1:$N$16,14))+IF(F67="k",VLOOKUP(F67,'Appendix 1 Rules'!$A$1:$N$16,14)))))</f>
        <v/>
      </c>
      <c r="I67" s="12"/>
      <c r="J67" s="13"/>
      <c r="K67" s="12"/>
      <c r="L67" s="13"/>
      <c r="M67" s="12"/>
      <c r="N67" s="13"/>
      <c r="O67" s="12"/>
      <c r="P67" s="13"/>
      <c r="Q67" s="12"/>
      <c r="R67" s="13"/>
      <c r="S67" s="12"/>
      <c r="T67" s="13"/>
      <c r="U67" s="12"/>
      <c r="V67" s="13"/>
      <c r="W67" s="12"/>
      <c r="X67" s="13"/>
      <c r="Y67" s="12"/>
      <c r="Z67" s="13"/>
      <c r="AA67" s="8"/>
      <c r="AB67" s="13"/>
      <c r="AC67" s="8"/>
      <c r="AD67" s="13"/>
      <c r="AE67" s="8"/>
      <c r="AF67" s="13"/>
    </row>
    <row r="68" spans="1:32" ht="18" customHeight="1" x14ac:dyDescent="0.2">
      <c r="B68" s="78"/>
      <c r="C68" s="9"/>
      <c r="D68" s="10"/>
      <c r="E68" s="9"/>
      <c r="F68" s="8"/>
      <c r="G68" s="20" t="str">
        <f>IF(F68="","",SUMPRODUCT(IF(I68="",0,INDEX('Appendix 1 Rules'!$B$2:$B$16,MATCH(F68,'Appendix 1 Rules'!$A$2:$A$16))))+(IF(K68="",0,INDEX('Appendix 1 Rules'!$C$2:$C$16,MATCH(F68,'Appendix 1 Rules'!$A$2:$A$16))))+(IF(M68="",0,INDEX('Appendix 1 Rules'!$D$2:$D$16,MATCH(F68,'Appendix 1 Rules'!$A$2:$A$16))))+(IF(O68="",0,INDEX('Appendix 1 Rules'!$E$2:$E$16,MATCH(F68,'Appendix 1 Rules'!$A$2:$A$16))))+(IF(Q68="",0,INDEX('Appendix 1 Rules'!$F$2:$F$16,MATCH(F68,'Appendix 1 Rules'!$A$2:$A$16))))+(IF(S68="",0,INDEX('Appendix 1 Rules'!$G$2:$G$16,MATCH(F68,'Appendix 1 Rules'!$A$2:$A$16))))+(IF(U68="",0,INDEX('Appendix 1 Rules'!$H$2:$H$16,MATCH(F68,'Appendix 1 Rules'!$A$2:$A$16))))+(IF(W68="",0,INDEX('Appendix 1 Rules'!$I$2:$I$16,MATCH(F68,'Appendix 1 Rules'!$A$2:$A$16))))+(IF(Y68="",0,INDEX('Appendix 1 Rules'!$J$2:$J$16,MATCH(F68,'Appendix 1 Rules'!$A$2:$A$16))))+(IF(AA68="",0,INDEX('Appendix 1 Rules'!$K$2:$K$16,MATCH(F68,'Appendix 1 Rules'!$A$2:$A$16))))+(IF(AC68="",0,INDEX('Appendix 1 Rules'!$L$2:$L$16,MATCH(F68,'Appendix 1 Rules'!$A$2:$A$16))))+(IF(AE68="",0,INDEX('Appendix 1 Rules'!$M$2:$M$16,MATCH(F68,'Appendix 1 Rules'!$A$2:$A$16))))+IF(F68="b1",VLOOKUP(F68,'Appendix 1 Rules'!$A$1:$N$16,14))+IF(F68="b2",VLOOKUP(F68,'Appendix 1 Rules'!$A$1:$N$16,14))+IF(F68="d",VLOOKUP(F68,'Appendix 1 Rules'!$A$1:$N$16,14))+IF(F68="f1",VLOOKUP(F68,'Appendix 1 Rules'!$A$1:$N$16,14))+IF(F68="f2",VLOOKUP(F68,'Appendix 1 Rules'!$A$1:$N$16,14))+IF(F68="g",VLOOKUP(F68,'Appendix 1 Rules'!$A$1:$N$16,14))+IF(F68="h",VLOOKUP(F68,'Appendix 1 Rules'!$A$1:$N$16,14))+IF(F68="i1",VLOOKUP(F68,'Appendix 1 Rules'!$A$1:$N$16,14))+IF(F68="i2",VLOOKUP(F68,'Appendix 1 Rules'!$A$1:$N$16,14))+IF(F68="j",VLOOKUP(F68,'Appendix 1 Rules'!$A$1:$N$16,14))+IF(F68="k",VLOOKUP(F68,'Appendix 1 Rules'!$A$1:$N$16,14)))</f>
        <v/>
      </c>
      <c r="H68" s="80" t="str">
        <f>IF(F68="","",IF(OR(F68="b1",F68="b2",F68="d",F68="f1",F68="f2",F68="h",F68="i1",F68="i2",F68="j",F68="k"),MIN(G68,VLOOKUP(F68,'Appx 1 (Res) Rules'!$A:$D,4,0)),MIN(G68,VLOOKUP(F68,'Appx 1 (Res) Rules'!$A:$D,4,0),SUMPRODUCT(IF(I68="",0,INDEX('Appendix 1 Rules'!$B$2:$B$16,MATCH(F68,'Appendix 1 Rules'!$A$2:$A$16))))+(IF(K68="",0,INDEX('Appendix 1 Rules'!$C$2:$C$16,MATCH(F68,'Appendix 1 Rules'!$A$2:$A$16))))+(IF(M68="",0,INDEX('Appendix 1 Rules'!$D$2:$D$16,MATCH(F68,'Appendix 1 Rules'!$A$2:$A$16))))+(IF(O68="",0,INDEX('Appendix 1 Rules'!$E$2:$E$16,MATCH(F68,'Appendix 1 Rules'!$A$2:$A$16))))+(IF(Q68="",0,INDEX('Appendix 1 Rules'!$F$2:$F$16,MATCH(F68,'Appendix 1 Rules'!$A$2:$A$16))))+(IF(S68="",0,INDEX('Appendix 1 Rules'!$G$2:$G$16,MATCH(F68,'Appendix 1 Rules'!$A$2:$A$16))))+(IF(U68="",0,INDEX('Appendix 1 Rules'!$H$2:$H$16,MATCH(F68,'Appendix 1 Rules'!$A$2:$A$16))))+(IF(W68="",0,INDEX('Appendix 1 Rules'!$I$2:$I$16,MATCH(F68,'Appendix 1 Rules'!$A$2:$A$16))))+(IF(Y68="",0,INDEX('Appendix 1 Rules'!$J$2:$J$16,MATCH(F68,'Appendix 1 Rules'!$A$2:$A$16))))+(IF(AA68="",0,INDEX('Appendix 1 Rules'!$K$2:$K$16,MATCH(F68,'Appendix 1 Rules'!$A$2:$A$16))))+(IF(AC68="",0,INDEX('Appendix 1 Rules'!$L$2:$L$16,MATCH(F68,'Appendix 1 Rules'!$A$2:$A$16))))+(IF(AE68="",0,INDEX('Appendix 1 Rules'!$M$2:$M$16,MATCH(F68,'Appendix 1 Rules'!$A$2:$A$16))))+IF(F68="b1",VLOOKUP(F68,'Appendix 1 Rules'!$A$1:$N$16,14))+IF(F68="b2",VLOOKUP(F68,'Appendix 1 Rules'!$A$1:$N$16,14))+IF(F68="d",VLOOKUP(F68,'Appendix 1 Rules'!$A$1:$N$16,14))+IF(F68="f1",VLOOKUP(F68,'Appendix 1 Rules'!$A$1:$N$16,14))+IF(F68="f2",VLOOKUP(F68,'Appendix 1 Rules'!$A$1:$N$16,14))+IF(F68="g",VLOOKUP(F68,'Appendix 1 Rules'!$A$1:$N$16,14))+IF(F68="h",VLOOKUP(F68,'Appendix 1 Rules'!$A$1:$N$16,14))+IF(F68="i1",VLOOKUP(F68,'Appendix 1 Rules'!$A$1:$N$16,14))+IF(F68="i2",VLOOKUP(F68,'Appendix 1 Rules'!$A$1:$N$16,14))+IF(F68="j",VLOOKUP(F68,'Appendix 1 Rules'!$A$1:$N$16,14))+IF(F68="k",VLOOKUP(F68,'Appendix 1 Rules'!$A$1:$N$16,14)))))</f>
        <v/>
      </c>
      <c r="I68" s="11"/>
      <c r="J68" s="14"/>
      <c r="K68" s="11"/>
      <c r="L68" s="14"/>
      <c r="M68" s="11"/>
      <c r="N68" s="14"/>
      <c r="O68" s="11"/>
      <c r="P68" s="14"/>
      <c r="Q68" s="76"/>
      <c r="R68" s="14"/>
      <c r="S68" s="11"/>
      <c r="T68" s="14"/>
      <c r="U68" s="11"/>
      <c r="V68" s="14"/>
      <c r="W68" s="77"/>
      <c r="X68" s="14"/>
      <c r="Y68" s="77"/>
      <c r="Z68" s="14"/>
      <c r="AA68" s="8"/>
      <c r="AB68" s="13"/>
      <c r="AC68" s="8"/>
      <c r="AD68" s="13"/>
      <c r="AE68" s="8"/>
      <c r="AF68" s="13"/>
    </row>
    <row r="69" spans="1:32" ht="18" customHeight="1" x14ac:dyDescent="0.2">
      <c r="B69" s="78"/>
      <c r="C69" s="9"/>
      <c r="D69" s="10"/>
      <c r="E69" s="9"/>
      <c r="F69" s="8"/>
      <c r="G69" s="20" t="str">
        <f>IF(F69="","",SUMPRODUCT(IF(I69="",0,INDEX('Appendix 1 Rules'!$B$2:$B$16,MATCH(F69,'Appendix 1 Rules'!$A$2:$A$16))))+(IF(K69="",0,INDEX('Appendix 1 Rules'!$C$2:$C$16,MATCH(F69,'Appendix 1 Rules'!$A$2:$A$16))))+(IF(M69="",0,INDEX('Appendix 1 Rules'!$D$2:$D$16,MATCH(F69,'Appendix 1 Rules'!$A$2:$A$16))))+(IF(O69="",0,INDEX('Appendix 1 Rules'!$E$2:$E$16,MATCH(F69,'Appendix 1 Rules'!$A$2:$A$16))))+(IF(Q69="",0,INDEX('Appendix 1 Rules'!$F$2:$F$16,MATCH(F69,'Appendix 1 Rules'!$A$2:$A$16))))+(IF(S69="",0,INDEX('Appendix 1 Rules'!$G$2:$G$16,MATCH(F69,'Appendix 1 Rules'!$A$2:$A$16))))+(IF(U69="",0,INDEX('Appendix 1 Rules'!$H$2:$H$16,MATCH(F69,'Appendix 1 Rules'!$A$2:$A$16))))+(IF(W69="",0,INDEX('Appendix 1 Rules'!$I$2:$I$16,MATCH(F69,'Appendix 1 Rules'!$A$2:$A$16))))+(IF(Y69="",0,INDEX('Appendix 1 Rules'!$J$2:$J$16,MATCH(F69,'Appendix 1 Rules'!$A$2:$A$16))))+(IF(AA69="",0,INDEX('Appendix 1 Rules'!$K$2:$K$16,MATCH(F69,'Appendix 1 Rules'!$A$2:$A$16))))+(IF(AC69="",0,INDEX('Appendix 1 Rules'!$L$2:$L$16,MATCH(F69,'Appendix 1 Rules'!$A$2:$A$16))))+(IF(AE69="",0,INDEX('Appendix 1 Rules'!$M$2:$M$16,MATCH(F69,'Appendix 1 Rules'!$A$2:$A$16))))+IF(F69="b1",VLOOKUP(F69,'Appendix 1 Rules'!$A$1:$N$16,14))+IF(F69="b2",VLOOKUP(F69,'Appendix 1 Rules'!$A$1:$N$16,14))+IF(F69="d",VLOOKUP(F69,'Appendix 1 Rules'!$A$1:$N$16,14))+IF(F69="f1",VLOOKUP(F69,'Appendix 1 Rules'!$A$1:$N$16,14))+IF(F69="f2",VLOOKUP(F69,'Appendix 1 Rules'!$A$1:$N$16,14))+IF(F69="g",VLOOKUP(F69,'Appendix 1 Rules'!$A$1:$N$16,14))+IF(F69="h",VLOOKUP(F69,'Appendix 1 Rules'!$A$1:$N$16,14))+IF(F69="i1",VLOOKUP(F69,'Appendix 1 Rules'!$A$1:$N$16,14))+IF(F69="i2",VLOOKUP(F69,'Appendix 1 Rules'!$A$1:$N$16,14))+IF(F69="j",VLOOKUP(F69,'Appendix 1 Rules'!$A$1:$N$16,14))+IF(F69="k",VLOOKUP(F69,'Appendix 1 Rules'!$A$1:$N$16,14)))</f>
        <v/>
      </c>
      <c r="H69" s="80" t="str">
        <f>IF(F69="","",IF(OR(F69="b1",F69="b2",F69="d",F69="f1",F69="f2",F69="h",F69="i1",F69="i2",F69="j",F69="k"),MIN(G69,VLOOKUP(F69,'Appx 1 (Res) Rules'!$A:$D,4,0)),MIN(G69,VLOOKUP(F69,'Appx 1 (Res) Rules'!$A:$D,4,0),SUMPRODUCT(IF(I69="",0,INDEX('Appendix 1 Rules'!$B$2:$B$16,MATCH(F69,'Appendix 1 Rules'!$A$2:$A$16))))+(IF(K69="",0,INDEX('Appendix 1 Rules'!$C$2:$C$16,MATCH(F69,'Appendix 1 Rules'!$A$2:$A$16))))+(IF(M69="",0,INDEX('Appendix 1 Rules'!$D$2:$D$16,MATCH(F69,'Appendix 1 Rules'!$A$2:$A$16))))+(IF(O69="",0,INDEX('Appendix 1 Rules'!$E$2:$E$16,MATCH(F69,'Appendix 1 Rules'!$A$2:$A$16))))+(IF(Q69="",0,INDEX('Appendix 1 Rules'!$F$2:$F$16,MATCH(F69,'Appendix 1 Rules'!$A$2:$A$16))))+(IF(S69="",0,INDEX('Appendix 1 Rules'!$G$2:$G$16,MATCH(F69,'Appendix 1 Rules'!$A$2:$A$16))))+(IF(U69="",0,INDEX('Appendix 1 Rules'!$H$2:$H$16,MATCH(F69,'Appendix 1 Rules'!$A$2:$A$16))))+(IF(W69="",0,INDEX('Appendix 1 Rules'!$I$2:$I$16,MATCH(F69,'Appendix 1 Rules'!$A$2:$A$16))))+(IF(Y69="",0,INDEX('Appendix 1 Rules'!$J$2:$J$16,MATCH(F69,'Appendix 1 Rules'!$A$2:$A$16))))+(IF(AA69="",0,INDEX('Appendix 1 Rules'!$K$2:$K$16,MATCH(F69,'Appendix 1 Rules'!$A$2:$A$16))))+(IF(AC69="",0,INDEX('Appendix 1 Rules'!$L$2:$L$16,MATCH(F69,'Appendix 1 Rules'!$A$2:$A$16))))+(IF(AE69="",0,INDEX('Appendix 1 Rules'!$M$2:$M$16,MATCH(F69,'Appendix 1 Rules'!$A$2:$A$16))))+IF(F69="b1",VLOOKUP(F69,'Appendix 1 Rules'!$A$1:$N$16,14))+IF(F69="b2",VLOOKUP(F69,'Appendix 1 Rules'!$A$1:$N$16,14))+IF(F69="d",VLOOKUP(F69,'Appendix 1 Rules'!$A$1:$N$16,14))+IF(F69="f1",VLOOKUP(F69,'Appendix 1 Rules'!$A$1:$N$16,14))+IF(F69="f2",VLOOKUP(F69,'Appendix 1 Rules'!$A$1:$N$16,14))+IF(F69="g",VLOOKUP(F69,'Appendix 1 Rules'!$A$1:$N$16,14))+IF(F69="h",VLOOKUP(F69,'Appendix 1 Rules'!$A$1:$N$16,14))+IF(F69="i1",VLOOKUP(F69,'Appendix 1 Rules'!$A$1:$N$16,14))+IF(F69="i2",VLOOKUP(F69,'Appendix 1 Rules'!$A$1:$N$16,14))+IF(F69="j",VLOOKUP(F69,'Appendix 1 Rules'!$A$1:$N$16,14))+IF(F69="k",VLOOKUP(F69,'Appendix 1 Rules'!$A$1:$N$16,14)))))</f>
        <v/>
      </c>
      <c r="I69" s="12"/>
      <c r="J69" s="13"/>
      <c r="K69" s="12"/>
      <c r="L69" s="13"/>
      <c r="M69" s="12"/>
      <c r="N69" s="13"/>
      <c r="O69" s="12"/>
      <c r="P69" s="13"/>
      <c r="Q69" s="12"/>
      <c r="R69" s="13"/>
      <c r="S69" s="12"/>
      <c r="T69" s="13"/>
      <c r="U69" s="12"/>
      <c r="V69" s="13"/>
      <c r="W69" s="12"/>
      <c r="X69" s="13"/>
      <c r="Y69" s="12"/>
      <c r="Z69" s="13"/>
      <c r="AA69" s="8"/>
      <c r="AB69" s="13"/>
      <c r="AC69" s="8"/>
      <c r="AD69" s="13"/>
      <c r="AE69" s="8"/>
      <c r="AF69" s="13"/>
    </row>
    <row r="70" spans="1:32" ht="18" customHeight="1" x14ac:dyDescent="0.2">
      <c r="B70" s="78"/>
      <c r="C70" s="9"/>
      <c r="D70" s="10"/>
      <c r="E70" s="9"/>
      <c r="F70" s="8"/>
      <c r="G70" s="20" t="str">
        <f>IF(F70="","",SUMPRODUCT(IF(I70="",0,INDEX('Appendix 1 Rules'!$B$2:$B$16,MATCH(F70,'Appendix 1 Rules'!$A$2:$A$16))))+(IF(K70="",0,INDEX('Appendix 1 Rules'!$C$2:$C$16,MATCH(F70,'Appendix 1 Rules'!$A$2:$A$16))))+(IF(M70="",0,INDEX('Appendix 1 Rules'!$D$2:$D$16,MATCH(F70,'Appendix 1 Rules'!$A$2:$A$16))))+(IF(O70="",0,INDEX('Appendix 1 Rules'!$E$2:$E$16,MATCH(F70,'Appendix 1 Rules'!$A$2:$A$16))))+(IF(Q70="",0,INDEX('Appendix 1 Rules'!$F$2:$F$16,MATCH(F70,'Appendix 1 Rules'!$A$2:$A$16))))+(IF(S70="",0,INDEX('Appendix 1 Rules'!$G$2:$G$16,MATCH(F70,'Appendix 1 Rules'!$A$2:$A$16))))+(IF(U70="",0,INDEX('Appendix 1 Rules'!$H$2:$H$16,MATCH(F70,'Appendix 1 Rules'!$A$2:$A$16))))+(IF(W70="",0,INDEX('Appendix 1 Rules'!$I$2:$I$16,MATCH(F70,'Appendix 1 Rules'!$A$2:$A$16))))+(IF(Y70="",0,INDEX('Appendix 1 Rules'!$J$2:$J$16,MATCH(F70,'Appendix 1 Rules'!$A$2:$A$16))))+(IF(AA70="",0,INDEX('Appendix 1 Rules'!$K$2:$K$16,MATCH(F70,'Appendix 1 Rules'!$A$2:$A$16))))+(IF(AC70="",0,INDEX('Appendix 1 Rules'!$L$2:$L$16,MATCH(F70,'Appendix 1 Rules'!$A$2:$A$16))))+(IF(AE70="",0,INDEX('Appendix 1 Rules'!$M$2:$M$16,MATCH(F70,'Appendix 1 Rules'!$A$2:$A$16))))+IF(F70="b1",VLOOKUP(F70,'Appendix 1 Rules'!$A$1:$N$16,14))+IF(F70="b2",VLOOKUP(F70,'Appendix 1 Rules'!$A$1:$N$16,14))+IF(F70="d",VLOOKUP(F70,'Appendix 1 Rules'!$A$1:$N$16,14))+IF(F70="f1",VLOOKUP(F70,'Appendix 1 Rules'!$A$1:$N$16,14))+IF(F70="f2",VLOOKUP(F70,'Appendix 1 Rules'!$A$1:$N$16,14))+IF(F70="g",VLOOKUP(F70,'Appendix 1 Rules'!$A$1:$N$16,14))+IF(F70="h",VLOOKUP(F70,'Appendix 1 Rules'!$A$1:$N$16,14))+IF(F70="i1",VLOOKUP(F70,'Appendix 1 Rules'!$A$1:$N$16,14))+IF(F70="i2",VLOOKUP(F70,'Appendix 1 Rules'!$A$1:$N$16,14))+IF(F70="j",VLOOKUP(F70,'Appendix 1 Rules'!$A$1:$N$16,14))+IF(F70="k",VLOOKUP(F70,'Appendix 1 Rules'!$A$1:$N$16,14)))</f>
        <v/>
      </c>
      <c r="H70" s="80" t="str">
        <f>IF(F70="","",IF(OR(F70="b1",F70="b2",F70="d",F70="f1",F70="f2",F70="h",F70="i1",F70="i2",F70="j",F70="k"),MIN(G70,VLOOKUP(F70,'Appx 1 (Res) Rules'!$A:$D,4,0)),MIN(G70,VLOOKUP(F70,'Appx 1 (Res) Rules'!$A:$D,4,0),SUMPRODUCT(IF(I70="",0,INDEX('Appendix 1 Rules'!$B$2:$B$16,MATCH(F70,'Appendix 1 Rules'!$A$2:$A$16))))+(IF(K70="",0,INDEX('Appendix 1 Rules'!$C$2:$C$16,MATCH(F70,'Appendix 1 Rules'!$A$2:$A$16))))+(IF(M70="",0,INDEX('Appendix 1 Rules'!$D$2:$D$16,MATCH(F70,'Appendix 1 Rules'!$A$2:$A$16))))+(IF(O70="",0,INDEX('Appendix 1 Rules'!$E$2:$E$16,MATCH(F70,'Appendix 1 Rules'!$A$2:$A$16))))+(IF(Q70="",0,INDEX('Appendix 1 Rules'!$F$2:$F$16,MATCH(F70,'Appendix 1 Rules'!$A$2:$A$16))))+(IF(S70="",0,INDEX('Appendix 1 Rules'!$G$2:$G$16,MATCH(F70,'Appendix 1 Rules'!$A$2:$A$16))))+(IF(U70="",0,INDEX('Appendix 1 Rules'!$H$2:$H$16,MATCH(F70,'Appendix 1 Rules'!$A$2:$A$16))))+(IF(W70="",0,INDEX('Appendix 1 Rules'!$I$2:$I$16,MATCH(F70,'Appendix 1 Rules'!$A$2:$A$16))))+(IF(Y70="",0,INDEX('Appendix 1 Rules'!$J$2:$J$16,MATCH(F70,'Appendix 1 Rules'!$A$2:$A$16))))+(IF(AA70="",0,INDEX('Appendix 1 Rules'!$K$2:$K$16,MATCH(F70,'Appendix 1 Rules'!$A$2:$A$16))))+(IF(AC70="",0,INDEX('Appendix 1 Rules'!$L$2:$L$16,MATCH(F70,'Appendix 1 Rules'!$A$2:$A$16))))+(IF(AE70="",0,INDEX('Appendix 1 Rules'!$M$2:$M$16,MATCH(F70,'Appendix 1 Rules'!$A$2:$A$16))))+IF(F70="b1",VLOOKUP(F70,'Appendix 1 Rules'!$A$1:$N$16,14))+IF(F70="b2",VLOOKUP(F70,'Appendix 1 Rules'!$A$1:$N$16,14))+IF(F70="d",VLOOKUP(F70,'Appendix 1 Rules'!$A$1:$N$16,14))+IF(F70="f1",VLOOKUP(F70,'Appendix 1 Rules'!$A$1:$N$16,14))+IF(F70="f2",VLOOKUP(F70,'Appendix 1 Rules'!$A$1:$N$16,14))+IF(F70="g",VLOOKUP(F70,'Appendix 1 Rules'!$A$1:$N$16,14))+IF(F70="h",VLOOKUP(F70,'Appendix 1 Rules'!$A$1:$N$16,14))+IF(F70="i1",VLOOKUP(F70,'Appendix 1 Rules'!$A$1:$N$16,14))+IF(F70="i2",VLOOKUP(F70,'Appendix 1 Rules'!$A$1:$N$16,14))+IF(F70="j",VLOOKUP(F70,'Appendix 1 Rules'!$A$1:$N$16,14))+IF(F70="k",VLOOKUP(F70,'Appendix 1 Rules'!$A$1:$N$16,14)))))</f>
        <v/>
      </c>
      <c r="I70" s="11"/>
      <c r="J70" s="14"/>
      <c r="K70" s="11"/>
      <c r="L70" s="14"/>
      <c r="M70" s="11"/>
      <c r="N70" s="14"/>
      <c r="O70" s="11"/>
      <c r="P70" s="14"/>
      <c r="Q70" s="76"/>
      <c r="R70" s="14"/>
      <c r="S70" s="11"/>
      <c r="T70" s="14"/>
      <c r="U70" s="11"/>
      <c r="V70" s="14"/>
      <c r="W70" s="77"/>
      <c r="X70" s="14"/>
      <c r="Y70" s="77"/>
      <c r="Z70" s="14"/>
      <c r="AA70" s="8"/>
      <c r="AB70" s="13"/>
      <c r="AC70" s="8"/>
      <c r="AD70" s="13"/>
      <c r="AE70" s="8"/>
      <c r="AF70" s="13"/>
    </row>
    <row r="71" spans="1:32" ht="18" customHeight="1" x14ac:dyDescent="0.2">
      <c r="B71" s="78"/>
      <c r="C71" s="9"/>
      <c r="D71" s="10"/>
      <c r="E71" s="9"/>
      <c r="F71" s="8"/>
      <c r="G71" s="20" t="str">
        <f>IF(F71="","",SUMPRODUCT(IF(I71="",0,INDEX('Appendix 1 Rules'!$B$2:$B$16,MATCH(F71,'Appendix 1 Rules'!$A$2:$A$16))))+(IF(K71="",0,INDEX('Appendix 1 Rules'!$C$2:$C$16,MATCH(F71,'Appendix 1 Rules'!$A$2:$A$16))))+(IF(M71="",0,INDEX('Appendix 1 Rules'!$D$2:$D$16,MATCH(F71,'Appendix 1 Rules'!$A$2:$A$16))))+(IF(O71="",0,INDEX('Appendix 1 Rules'!$E$2:$E$16,MATCH(F71,'Appendix 1 Rules'!$A$2:$A$16))))+(IF(Q71="",0,INDEX('Appendix 1 Rules'!$F$2:$F$16,MATCH(F71,'Appendix 1 Rules'!$A$2:$A$16))))+(IF(S71="",0,INDEX('Appendix 1 Rules'!$G$2:$G$16,MATCH(F71,'Appendix 1 Rules'!$A$2:$A$16))))+(IF(U71="",0,INDEX('Appendix 1 Rules'!$H$2:$H$16,MATCH(F71,'Appendix 1 Rules'!$A$2:$A$16))))+(IF(W71="",0,INDEX('Appendix 1 Rules'!$I$2:$I$16,MATCH(F71,'Appendix 1 Rules'!$A$2:$A$16))))+(IF(Y71="",0,INDEX('Appendix 1 Rules'!$J$2:$J$16,MATCH(F71,'Appendix 1 Rules'!$A$2:$A$16))))+(IF(AA71="",0,INDEX('Appendix 1 Rules'!$K$2:$K$16,MATCH(F71,'Appendix 1 Rules'!$A$2:$A$16))))+(IF(AC71="",0,INDEX('Appendix 1 Rules'!$L$2:$L$16,MATCH(F71,'Appendix 1 Rules'!$A$2:$A$16))))+(IF(AE71="",0,INDEX('Appendix 1 Rules'!$M$2:$M$16,MATCH(F71,'Appendix 1 Rules'!$A$2:$A$16))))+IF(F71="b1",VLOOKUP(F71,'Appendix 1 Rules'!$A$1:$N$16,14))+IF(F71="b2",VLOOKUP(F71,'Appendix 1 Rules'!$A$1:$N$16,14))+IF(F71="d",VLOOKUP(F71,'Appendix 1 Rules'!$A$1:$N$16,14))+IF(F71="f1",VLOOKUP(F71,'Appendix 1 Rules'!$A$1:$N$16,14))+IF(F71="f2",VLOOKUP(F71,'Appendix 1 Rules'!$A$1:$N$16,14))+IF(F71="g",VLOOKUP(F71,'Appendix 1 Rules'!$A$1:$N$16,14))+IF(F71="h",VLOOKUP(F71,'Appendix 1 Rules'!$A$1:$N$16,14))+IF(F71="i1",VLOOKUP(F71,'Appendix 1 Rules'!$A$1:$N$16,14))+IF(F71="i2",VLOOKUP(F71,'Appendix 1 Rules'!$A$1:$N$16,14))+IF(F71="j",VLOOKUP(F71,'Appendix 1 Rules'!$A$1:$N$16,14))+IF(F71="k",VLOOKUP(F71,'Appendix 1 Rules'!$A$1:$N$16,14)))</f>
        <v/>
      </c>
      <c r="H71" s="80" t="str">
        <f>IF(F71="","",IF(OR(F71="b1",F71="b2",F71="d",F71="f1",F71="f2",F71="h",F71="i1",F71="i2",F71="j",F71="k"),MIN(G71,VLOOKUP(F71,'Appx 1 (Res) Rules'!$A:$D,4,0)),MIN(G71,VLOOKUP(F71,'Appx 1 (Res) Rules'!$A:$D,4,0),SUMPRODUCT(IF(I71="",0,INDEX('Appendix 1 Rules'!$B$2:$B$16,MATCH(F71,'Appendix 1 Rules'!$A$2:$A$16))))+(IF(K71="",0,INDEX('Appendix 1 Rules'!$C$2:$C$16,MATCH(F71,'Appendix 1 Rules'!$A$2:$A$16))))+(IF(M71="",0,INDEX('Appendix 1 Rules'!$D$2:$D$16,MATCH(F71,'Appendix 1 Rules'!$A$2:$A$16))))+(IF(O71="",0,INDEX('Appendix 1 Rules'!$E$2:$E$16,MATCH(F71,'Appendix 1 Rules'!$A$2:$A$16))))+(IF(Q71="",0,INDEX('Appendix 1 Rules'!$F$2:$F$16,MATCH(F71,'Appendix 1 Rules'!$A$2:$A$16))))+(IF(S71="",0,INDEX('Appendix 1 Rules'!$G$2:$G$16,MATCH(F71,'Appendix 1 Rules'!$A$2:$A$16))))+(IF(U71="",0,INDEX('Appendix 1 Rules'!$H$2:$H$16,MATCH(F71,'Appendix 1 Rules'!$A$2:$A$16))))+(IF(W71="",0,INDEX('Appendix 1 Rules'!$I$2:$I$16,MATCH(F71,'Appendix 1 Rules'!$A$2:$A$16))))+(IF(Y71="",0,INDEX('Appendix 1 Rules'!$J$2:$J$16,MATCH(F71,'Appendix 1 Rules'!$A$2:$A$16))))+(IF(AA71="",0,INDEX('Appendix 1 Rules'!$K$2:$K$16,MATCH(F71,'Appendix 1 Rules'!$A$2:$A$16))))+(IF(AC71="",0,INDEX('Appendix 1 Rules'!$L$2:$L$16,MATCH(F71,'Appendix 1 Rules'!$A$2:$A$16))))+(IF(AE71="",0,INDEX('Appendix 1 Rules'!$M$2:$M$16,MATCH(F71,'Appendix 1 Rules'!$A$2:$A$16))))+IF(F71="b1",VLOOKUP(F71,'Appendix 1 Rules'!$A$1:$N$16,14))+IF(F71="b2",VLOOKUP(F71,'Appendix 1 Rules'!$A$1:$N$16,14))+IF(F71="d",VLOOKUP(F71,'Appendix 1 Rules'!$A$1:$N$16,14))+IF(F71="f1",VLOOKUP(F71,'Appendix 1 Rules'!$A$1:$N$16,14))+IF(F71="f2",VLOOKUP(F71,'Appendix 1 Rules'!$A$1:$N$16,14))+IF(F71="g",VLOOKUP(F71,'Appendix 1 Rules'!$A$1:$N$16,14))+IF(F71="h",VLOOKUP(F71,'Appendix 1 Rules'!$A$1:$N$16,14))+IF(F71="i1",VLOOKUP(F71,'Appendix 1 Rules'!$A$1:$N$16,14))+IF(F71="i2",VLOOKUP(F71,'Appendix 1 Rules'!$A$1:$N$16,14))+IF(F71="j",VLOOKUP(F71,'Appendix 1 Rules'!$A$1:$N$16,14))+IF(F71="k",VLOOKUP(F71,'Appendix 1 Rules'!$A$1:$N$16,14)))))</f>
        <v/>
      </c>
      <c r="I71" s="12"/>
      <c r="J71" s="13"/>
      <c r="K71" s="12"/>
      <c r="L71" s="13"/>
      <c r="M71" s="12"/>
      <c r="N71" s="13"/>
      <c r="O71" s="12"/>
      <c r="P71" s="13"/>
      <c r="Q71" s="12"/>
      <c r="R71" s="13"/>
      <c r="S71" s="12"/>
      <c r="T71" s="13"/>
      <c r="U71" s="12"/>
      <c r="V71" s="13"/>
      <c r="W71" s="12"/>
      <c r="X71" s="13"/>
      <c r="Y71" s="12"/>
      <c r="Z71" s="13"/>
      <c r="AA71" s="8"/>
      <c r="AB71" s="13"/>
      <c r="AC71" s="8"/>
      <c r="AD71" s="13"/>
      <c r="AE71" s="8"/>
      <c r="AF71" s="13"/>
    </row>
    <row r="72" spans="1:32" ht="18" customHeight="1" x14ac:dyDescent="0.2">
      <c r="B72" s="78"/>
      <c r="C72" s="9"/>
      <c r="D72" s="10"/>
      <c r="E72" s="9"/>
      <c r="F72" s="8"/>
      <c r="G72" s="20" t="str">
        <f>IF(F72="","",SUMPRODUCT(IF(I72="",0,INDEX('Appendix 1 Rules'!$B$2:$B$16,MATCH(F72,'Appendix 1 Rules'!$A$2:$A$16))))+(IF(K72="",0,INDEX('Appendix 1 Rules'!$C$2:$C$16,MATCH(F72,'Appendix 1 Rules'!$A$2:$A$16))))+(IF(M72="",0,INDEX('Appendix 1 Rules'!$D$2:$D$16,MATCH(F72,'Appendix 1 Rules'!$A$2:$A$16))))+(IF(O72="",0,INDEX('Appendix 1 Rules'!$E$2:$E$16,MATCH(F72,'Appendix 1 Rules'!$A$2:$A$16))))+(IF(Q72="",0,INDEX('Appendix 1 Rules'!$F$2:$F$16,MATCH(F72,'Appendix 1 Rules'!$A$2:$A$16))))+(IF(S72="",0,INDEX('Appendix 1 Rules'!$G$2:$G$16,MATCH(F72,'Appendix 1 Rules'!$A$2:$A$16))))+(IF(U72="",0,INDEX('Appendix 1 Rules'!$H$2:$H$16,MATCH(F72,'Appendix 1 Rules'!$A$2:$A$16))))+(IF(W72="",0,INDEX('Appendix 1 Rules'!$I$2:$I$16,MATCH(F72,'Appendix 1 Rules'!$A$2:$A$16))))+(IF(Y72="",0,INDEX('Appendix 1 Rules'!$J$2:$J$16,MATCH(F72,'Appendix 1 Rules'!$A$2:$A$16))))+(IF(AA72="",0,INDEX('Appendix 1 Rules'!$K$2:$K$16,MATCH(F72,'Appendix 1 Rules'!$A$2:$A$16))))+(IF(AC72="",0,INDEX('Appendix 1 Rules'!$L$2:$L$16,MATCH(F72,'Appendix 1 Rules'!$A$2:$A$16))))+(IF(AE72="",0,INDEX('Appendix 1 Rules'!$M$2:$M$16,MATCH(F72,'Appendix 1 Rules'!$A$2:$A$16))))+IF(F72="b1",VLOOKUP(F72,'Appendix 1 Rules'!$A$1:$N$16,14))+IF(F72="b2",VLOOKUP(F72,'Appendix 1 Rules'!$A$1:$N$16,14))+IF(F72="d",VLOOKUP(F72,'Appendix 1 Rules'!$A$1:$N$16,14))+IF(F72="f1",VLOOKUP(F72,'Appendix 1 Rules'!$A$1:$N$16,14))+IF(F72="f2",VLOOKUP(F72,'Appendix 1 Rules'!$A$1:$N$16,14))+IF(F72="g",VLOOKUP(F72,'Appendix 1 Rules'!$A$1:$N$16,14))+IF(F72="h",VLOOKUP(F72,'Appendix 1 Rules'!$A$1:$N$16,14))+IF(F72="i1",VLOOKUP(F72,'Appendix 1 Rules'!$A$1:$N$16,14))+IF(F72="i2",VLOOKUP(F72,'Appendix 1 Rules'!$A$1:$N$16,14))+IF(F72="j",VLOOKUP(F72,'Appendix 1 Rules'!$A$1:$N$16,14))+IF(F72="k",VLOOKUP(F72,'Appendix 1 Rules'!$A$1:$N$16,14)))</f>
        <v/>
      </c>
      <c r="H72" s="80" t="str">
        <f>IF(F72="","",IF(OR(F72="b1",F72="b2",F72="d",F72="f1",F72="f2",F72="h",F72="i1",F72="i2",F72="j",F72="k"),MIN(G72,VLOOKUP(F72,'Appx 1 (Res) Rules'!$A:$D,4,0)),MIN(G72,VLOOKUP(F72,'Appx 1 (Res) Rules'!$A:$D,4,0),SUMPRODUCT(IF(I72="",0,INDEX('Appendix 1 Rules'!$B$2:$B$16,MATCH(F72,'Appendix 1 Rules'!$A$2:$A$16))))+(IF(K72="",0,INDEX('Appendix 1 Rules'!$C$2:$C$16,MATCH(F72,'Appendix 1 Rules'!$A$2:$A$16))))+(IF(M72="",0,INDEX('Appendix 1 Rules'!$D$2:$D$16,MATCH(F72,'Appendix 1 Rules'!$A$2:$A$16))))+(IF(O72="",0,INDEX('Appendix 1 Rules'!$E$2:$E$16,MATCH(F72,'Appendix 1 Rules'!$A$2:$A$16))))+(IF(Q72="",0,INDEX('Appendix 1 Rules'!$F$2:$F$16,MATCH(F72,'Appendix 1 Rules'!$A$2:$A$16))))+(IF(S72="",0,INDEX('Appendix 1 Rules'!$G$2:$G$16,MATCH(F72,'Appendix 1 Rules'!$A$2:$A$16))))+(IF(U72="",0,INDEX('Appendix 1 Rules'!$H$2:$H$16,MATCH(F72,'Appendix 1 Rules'!$A$2:$A$16))))+(IF(W72="",0,INDEX('Appendix 1 Rules'!$I$2:$I$16,MATCH(F72,'Appendix 1 Rules'!$A$2:$A$16))))+(IF(Y72="",0,INDEX('Appendix 1 Rules'!$J$2:$J$16,MATCH(F72,'Appendix 1 Rules'!$A$2:$A$16))))+(IF(AA72="",0,INDEX('Appendix 1 Rules'!$K$2:$K$16,MATCH(F72,'Appendix 1 Rules'!$A$2:$A$16))))+(IF(AC72="",0,INDEX('Appendix 1 Rules'!$L$2:$L$16,MATCH(F72,'Appendix 1 Rules'!$A$2:$A$16))))+(IF(AE72="",0,INDEX('Appendix 1 Rules'!$M$2:$M$16,MATCH(F72,'Appendix 1 Rules'!$A$2:$A$16))))+IF(F72="b1",VLOOKUP(F72,'Appendix 1 Rules'!$A$1:$N$16,14))+IF(F72="b2",VLOOKUP(F72,'Appendix 1 Rules'!$A$1:$N$16,14))+IF(F72="d",VLOOKUP(F72,'Appendix 1 Rules'!$A$1:$N$16,14))+IF(F72="f1",VLOOKUP(F72,'Appendix 1 Rules'!$A$1:$N$16,14))+IF(F72="f2",VLOOKUP(F72,'Appendix 1 Rules'!$A$1:$N$16,14))+IF(F72="g",VLOOKUP(F72,'Appendix 1 Rules'!$A$1:$N$16,14))+IF(F72="h",VLOOKUP(F72,'Appendix 1 Rules'!$A$1:$N$16,14))+IF(F72="i1",VLOOKUP(F72,'Appendix 1 Rules'!$A$1:$N$16,14))+IF(F72="i2",VLOOKUP(F72,'Appendix 1 Rules'!$A$1:$N$16,14))+IF(F72="j",VLOOKUP(F72,'Appendix 1 Rules'!$A$1:$N$16,14))+IF(F72="k",VLOOKUP(F72,'Appendix 1 Rules'!$A$1:$N$16,14)))))</f>
        <v/>
      </c>
      <c r="I72" s="11"/>
      <c r="J72" s="14"/>
      <c r="K72" s="11"/>
      <c r="L72" s="14"/>
      <c r="M72" s="11"/>
      <c r="N72" s="14"/>
      <c r="O72" s="11"/>
      <c r="P72" s="14"/>
      <c r="Q72" s="76"/>
      <c r="R72" s="14"/>
      <c r="S72" s="11"/>
      <c r="T72" s="14"/>
      <c r="U72" s="11"/>
      <c r="V72" s="14"/>
      <c r="W72" s="77"/>
      <c r="X72" s="14"/>
      <c r="Y72" s="77"/>
      <c r="Z72" s="14"/>
      <c r="AA72" s="8"/>
      <c r="AB72" s="13"/>
      <c r="AC72" s="8"/>
      <c r="AD72" s="13"/>
      <c r="AE72" s="8"/>
      <c r="AF72" s="13"/>
    </row>
    <row r="73" spans="1:32" ht="18" customHeight="1" x14ac:dyDescent="0.2">
      <c r="B73" s="78"/>
      <c r="C73" s="9"/>
      <c r="D73" s="10"/>
      <c r="E73" s="9"/>
      <c r="F73" s="8"/>
      <c r="G73" s="20" t="str">
        <f>IF(F73="","",SUMPRODUCT(IF(I73="",0,INDEX('Appendix 1 Rules'!$B$2:$B$16,MATCH(F73,'Appendix 1 Rules'!$A$2:$A$16))))+(IF(K73="",0,INDEX('Appendix 1 Rules'!$C$2:$C$16,MATCH(F73,'Appendix 1 Rules'!$A$2:$A$16))))+(IF(M73="",0,INDEX('Appendix 1 Rules'!$D$2:$D$16,MATCH(F73,'Appendix 1 Rules'!$A$2:$A$16))))+(IF(O73="",0,INDEX('Appendix 1 Rules'!$E$2:$E$16,MATCH(F73,'Appendix 1 Rules'!$A$2:$A$16))))+(IF(Q73="",0,INDEX('Appendix 1 Rules'!$F$2:$F$16,MATCH(F73,'Appendix 1 Rules'!$A$2:$A$16))))+(IF(S73="",0,INDEX('Appendix 1 Rules'!$G$2:$G$16,MATCH(F73,'Appendix 1 Rules'!$A$2:$A$16))))+(IF(U73="",0,INDEX('Appendix 1 Rules'!$H$2:$H$16,MATCH(F73,'Appendix 1 Rules'!$A$2:$A$16))))+(IF(W73="",0,INDEX('Appendix 1 Rules'!$I$2:$I$16,MATCH(F73,'Appendix 1 Rules'!$A$2:$A$16))))+(IF(Y73="",0,INDEX('Appendix 1 Rules'!$J$2:$J$16,MATCH(F73,'Appendix 1 Rules'!$A$2:$A$16))))+(IF(AA73="",0,INDEX('Appendix 1 Rules'!$K$2:$K$16,MATCH(F73,'Appendix 1 Rules'!$A$2:$A$16))))+(IF(AC73="",0,INDEX('Appendix 1 Rules'!$L$2:$L$16,MATCH(F73,'Appendix 1 Rules'!$A$2:$A$16))))+(IF(AE73="",0,INDEX('Appendix 1 Rules'!$M$2:$M$16,MATCH(F73,'Appendix 1 Rules'!$A$2:$A$16))))+IF(F73="b1",VLOOKUP(F73,'Appendix 1 Rules'!$A$1:$N$16,14))+IF(F73="b2",VLOOKUP(F73,'Appendix 1 Rules'!$A$1:$N$16,14))+IF(F73="d",VLOOKUP(F73,'Appendix 1 Rules'!$A$1:$N$16,14))+IF(F73="f1",VLOOKUP(F73,'Appendix 1 Rules'!$A$1:$N$16,14))+IF(F73="f2",VLOOKUP(F73,'Appendix 1 Rules'!$A$1:$N$16,14))+IF(F73="g",VLOOKUP(F73,'Appendix 1 Rules'!$A$1:$N$16,14))+IF(F73="h",VLOOKUP(F73,'Appendix 1 Rules'!$A$1:$N$16,14))+IF(F73="i1",VLOOKUP(F73,'Appendix 1 Rules'!$A$1:$N$16,14))+IF(F73="i2",VLOOKUP(F73,'Appendix 1 Rules'!$A$1:$N$16,14))+IF(F73="j",VLOOKUP(F73,'Appendix 1 Rules'!$A$1:$N$16,14))+IF(F73="k",VLOOKUP(F73,'Appendix 1 Rules'!$A$1:$N$16,14)))</f>
        <v/>
      </c>
      <c r="H73" s="80" t="str">
        <f>IF(F73="","",IF(OR(F73="b1",F73="b2",F73="d",F73="f1",F73="f2",F73="h",F73="i1",F73="i2",F73="j",F73="k"),MIN(G73,VLOOKUP(F73,'Appx 1 (Res) Rules'!$A:$D,4,0)),MIN(G73,VLOOKUP(F73,'Appx 1 (Res) Rules'!$A:$D,4,0),SUMPRODUCT(IF(I73="",0,INDEX('Appendix 1 Rules'!$B$2:$B$16,MATCH(F73,'Appendix 1 Rules'!$A$2:$A$16))))+(IF(K73="",0,INDEX('Appendix 1 Rules'!$C$2:$C$16,MATCH(F73,'Appendix 1 Rules'!$A$2:$A$16))))+(IF(M73="",0,INDEX('Appendix 1 Rules'!$D$2:$D$16,MATCH(F73,'Appendix 1 Rules'!$A$2:$A$16))))+(IF(O73="",0,INDEX('Appendix 1 Rules'!$E$2:$E$16,MATCH(F73,'Appendix 1 Rules'!$A$2:$A$16))))+(IF(Q73="",0,INDEX('Appendix 1 Rules'!$F$2:$F$16,MATCH(F73,'Appendix 1 Rules'!$A$2:$A$16))))+(IF(S73="",0,INDEX('Appendix 1 Rules'!$G$2:$G$16,MATCH(F73,'Appendix 1 Rules'!$A$2:$A$16))))+(IF(U73="",0,INDEX('Appendix 1 Rules'!$H$2:$H$16,MATCH(F73,'Appendix 1 Rules'!$A$2:$A$16))))+(IF(W73="",0,INDEX('Appendix 1 Rules'!$I$2:$I$16,MATCH(F73,'Appendix 1 Rules'!$A$2:$A$16))))+(IF(Y73="",0,INDEX('Appendix 1 Rules'!$J$2:$J$16,MATCH(F73,'Appendix 1 Rules'!$A$2:$A$16))))+(IF(AA73="",0,INDEX('Appendix 1 Rules'!$K$2:$K$16,MATCH(F73,'Appendix 1 Rules'!$A$2:$A$16))))+(IF(AC73="",0,INDEX('Appendix 1 Rules'!$L$2:$L$16,MATCH(F73,'Appendix 1 Rules'!$A$2:$A$16))))+(IF(AE73="",0,INDEX('Appendix 1 Rules'!$M$2:$M$16,MATCH(F73,'Appendix 1 Rules'!$A$2:$A$16))))+IF(F73="b1",VLOOKUP(F73,'Appendix 1 Rules'!$A$1:$N$16,14))+IF(F73="b2",VLOOKUP(F73,'Appendix 1 Rules'!$A$1:$N$16,14))+IF(F73="d",VLOOKUP(F73,'Appendix 1 Rules'!$A$1:$N$16,14))+IF(F73="f1",VLOOKUP(F73,'Appendix 1 Rules'!$A$1:$N$16,14))+IF(F73="f2",VLOOKUP(F73,'Appendix 1 Rules'!$A$1:$N$16,14))+IF(F73="g",VLOOKUP(F73,'Appendix 1 Rules'!$A$1:$N$16,14))+IF(F73="h",VLOOKUP(F73,'Appendix 1 Rules'!$A$1:$N$16,14))+IF(F73="i1",VLOOKUP(F73,'Appendix 1 Rules'!$A$1:$N$16,14))+IF(F73="i2",VLOOKUP(F73,'Appendix 1 Rules'!$A$1:$N$16,14))+IF(F73="j",VLOOKUP(F73,'Appendix 1 Rules'!$A$1:$N$16,14))+IF(F73="k",VLOOKUP(F73,'Appendix 1 Rules'!$A$1:$N$16,14)))))</f>
        <v/>
      </c>
      <c r="I73" s="12"/>
      <c r="J73" s="13"/>
      <c r="K73" s="12"/>
      <c r="L73" s="13"/>
      <c r="M73" s="12"/>
      <c r="N73" s="13"/>
      <c r="O73" s="12"/>
      <c r="P73" s="13"/>
      <c r="Q73" s="12"/>
      <c r="R73" s="13"/>
      <c r="S73" s="12"/>
      <c r="T73" s="13"/>
      <c r="U73" s="12"/>
      <c r="V73" s="13"/>
      <c r="W73" s="12"/>
      <c r="X73" s="13"/>
      <c r="Y73" s="12"/>
      <c r="Z73" s="13"/>
      <c r="AA73" s="8"/>
      <c r="AB73" s="13"/>
      <c r="AC73" s="8"/>
      <c r="AD73" s="13"/>
      <c r="AE73" s="8"/>
      <c r="AF73" s="13"/>
    </row>
    <row r="74" spans="1:32" ht="18" customHeight="1" x14ac:dyDescent="0.2">
      <c r="B74" s="78"/>
      <c r="C74" s="9"/>
      <c r="D74" s="10"/>
      <c r="E74" s="9"/>
      <c r="F74" s="8"/>
      <c r="G74" s="20" t="str">
        <f>IF(F74="","",SUMPRODUCT(IF(I74="",0,INDEX('Appendix 1 Rules'!$B$2:$B$16,MATCH(F74,'Appendix 1 Rules'!$A$2:$A$16))))+(IF(K74="",0,INDEX('Appendix 1 Rules'!$C$2:$C$16,MATCH(F74,'Appendix 1 Rules'!$A$2:$A$16))))+(IF(M74="",0,INDEX('Appendix 1 Rules'!$D$2:$D$16,MATCH(F74,'Appendix 1 Rules'!$A$2:$A$16))))+(IF(O74="",0,INDEX('Appendix 1 Rules'!$E$2:$E$16,MATCH(F74,'Appendix 1 Rules'!$A$2:$A$16))))+(IF(Q74="",0,INDEX('Appendix 1 Rules'!$F$2:$F$16,MATCH(F74,'Appendix 1 Rules'!$A$2:$A$16))))+(IF(S74="",0,INDEX('Appendix 1 Rules'!$G$2:$G$16,MATCH(F74,'Appendix 1 Rules'!$A$2:$A$16))))+(IF(U74="",0,INDEX('Appendix 1 Rules'!$H$2:$H$16,MATCH(F74,'Appendix 1 Rules'!$A$2:$A$16))))+(IF(W74="",0,INDEX('Appendix 1 Rules'!$I$2:$I$16,MATCH(F74,'Appendix 1 Rules'!$A$2:$A$16))))+(IF(Y74="",0,INDEX('Appendix 1 Rules'!$J$2:$J$16,MATCH(F74,'Appendix 1 Rules'!$A$2:$A$16))))+(IF(AA74="",0,INDEX('Appendix 1 Rules'!$K$2:$K$16,MATCH(F74,'Appendix 1 Rules'!$A$2:$A$16))))+(IF(AC74="",0,INDEX('Appendix 1 Rules'!$L$2:$L$16,MATCH(F74,'Appendix 1 Rules'!$A$2:$A$16))))+(IF(AE74="",0,INDEX('Appendix 1 Rules'!$M$2:$M$16,MATCH(F74,'Appendix 1 Rules'!$A$2:$A$16))))+IF(F74="b1",VLOOKUP(F74,'Appendix 1 Rules'!$A$1:$N$16,14))+IF(F74="b2",VLOOKUP(F74,'Appendix 1 Rules'!$A$1:$N$16,14))+IF(F74="d",VLOOKUP(F74,'Appendix 1 Rules'!$A$1:$N$16,14))+IF(F74="f1",VLOOKUP(F74,'Appendix 1 Rules'!$A$1:$N$16,14))+IF(F74="f2",VLOOKUP(F74,'Appendix 1 Rules'!$A$1:$N$16,14))+IF(F74="g",VLOOKUP(F74,'Appendix 1 Rules'!$A$1:$N$16,14))+IF(F74="h",VLOOKUP(F74,'Appendix 1 Rules'!$A$1:$N$16,14))+IF(F74="i1",VLOOKUP(F74,'Appendix 1 Rules'!$A$1:$N$16,14))+IF(F74="i2",VLOOKUP(F74,'Appendix 1 Rules'!$A$1:$N$16,14))+IF(F74="j",VLOOKUP(F74,'Appendix 1 Rules'!$A$1:$N$16,14))+IF(F74="k",VLOOKUP(F74,'Appendix 1 Rules'!$A$1:$N$16,14)))</f>
        <v/>
      </c>
      <c r="H74" s="80" t="str">
        <f>IF(F74="","",IF(OR(F74="b1",F74="b2",F74="d",F74="f1",F74="f2",F74="h",F74="i1",F74="i2",F74="j",F74="k"),MIN(G74,VLOOKUP(F74,'Appx 1 (Res) Rules'!$A:$D,4,0)),MIN(G74,VLOOKUP(F74,'Appx 1 (Res) Rules'!$A:$D,4,0),SUMPRODUCT(IF(I74="",0,INDEX('Appendix 1 Rules'!$B$2:$B$16,MATCH(F74,'Appendix 1 Rules'!$A$2:$A$16))))+(IF(K74="",0,INDEX('Appendix 1 Rules'!$C$2:$C$16,MATCH(F74,'Appendix 1 Rules'!$A$2:$A$16))))+(IF(M74="",0,INDEX('Appendix 1 Rules'!$D$2:$D$16,MATCH(F74,'Appendix 1 Rules'!$A$2:$A$16))))+(IF(O74="",0,INDEX('Appendix 1 Rules'!$E$2:$E$16,MATCH(F74,'Appendix 1 Rules'!$A$2:$A$16))))+(IF(Q74="",0,INDEX('Appendix 1 Rules'!$F$2:$F$16,MATCH(F74,'Appendix 1 Rules'!$A$2:$A$16))))+(IF(S74="",0,INDEX('Appendix 1 Rules'!$G$2:$G$16,MATCH(F74,'Appendix 1 Rules'!$A$2:$A$16))))+(IF(U74="",0,INDEX('Appendix 1 Rules'!$H$2:$H$16,MATCH(F74,'Appendix 1 Rules'!$A$2:$A$16))))+(IF(W74="",0,INDEX('Appendix 1 Rules'!$I$2:$I$16,MATCH(F74,'Appendix 1 Rules'!$A$2:$A$16))))+(IF(Y74="",0,INDEX('Appendix 1 Rules'!$J$2:$J$16,MATCH(F74,'Appendix 1 Rules'!$A$2:$A$16))))+(IF(AA74="",0,INDEX('Appendix 1 Rules'!$K$2:$K$16,MATCH(F74,'Appendix 1 Rules'!$A$2:$A$16))))+(IF(AC74="",0,INDEX('Appendix 1 Rules'!$L$2:$L$16,MATCH(F74,'Appendix 1 Rules'!$A$2:$A$16))))+(IF(AE74="",0,INDEX('Appendix 1 Rules'!$M$2:$M$16,MATCH(F74,'Appendix 1 Rules'!$A$2:$A$16))))+IF(F74="b1",VLOOKUP(F74,'Appendix 1 Rules'!$A$1:$N$16,14))+IF(F74="b2",VLOOKUP(F74,'Appendix 1 Rules'!$A$1:$N$16,14))+IF(F74="d",VLOOKUP(F74,'Appendix 1 Rules'!$A$1:$N$16,14))+IF(F74="f1",VLOOKUP(F74,'Appendix 1 Rules'!$A$1:$N$16,14))+IF(F74="f2",VLOOKUP(F74,'Appendix 1 Rules'!$A$1:$N$16,14))+IF(F74="g",VLOOKUP(F74,'Appendix 1 Rules'!$A$1:$N$16,14))+IF(F74="h",VLOOKUP(F74,'Appendix 1 Rules'!$A$1:$N$16,14))+IF(F74="i1",VLOOKUP(F74,'Appendix 1 Rules'!$A$1:$N$16,14))+IF(F74="i2",VLOOKUP(F74,'Appendix 1 Rules'!$A$1:$N$16,14))+IF(F74="j",VLOOKUP(F74,'Appendix 1 Rules'!$A$1:$N$16,14))+IF(F74="k",VLOOKUP(F74,'Appendix 1 Rules'!$A$1:$N$16,14)))))</f>
        <v/>
      </c>
      <c r="I74" s="11"/>
      <c r="J74" s="14"/>
      <c r="K74" s="11"/>
      <c r="L74" s="14"/>
      <c r="M74" s="11"/>
      <c r="N74" s="14"/>
      <c r="O74" s="11"/>
      <c r="P74" s="14"/>
      <c r="Q74" s="76"/>
      <c r="R74" s="14"/>
      <c r="S74" s="11"/>
      <c r="T74" s="14"/>
      <c r="U74" s="11"/>
      <c r="V74" s="14"/>
      <c r="W74" s="77"/>
      <c r="X74" s="14"/>
      <c r="Y74" s="77"/>
      <c r="Z74" s="14"/>
      <c r="AA74" s="8"/>
      <c r="AB74" s="13"/>
      <c r="AC74" s="8"/>
      <c r="AD74" s="13"/>
      <c r="AE74" s="8"/>
      <c r="AF74" s="13"/>
    </row>
    <row r="75" spans="1:32" ht="18" customHeight="1" x14ac:dyDescent="0.2">
      <c r="B75" s="78"/>
      <c r="C75" s="9"/>
      <c r="D75" s="10"/>
      <c r="E75" s="9"/>
      <c r="F75" s="8"/>
      <c r="G75" s="20" t="str">
        <f>IF(F75="","",SUMPRODUCT(IF(I75="",0,INDEX('Appendix 1 Rules'!$B$2:$B$16,MATCH(F75,'Appendix 1 Rules'!$A$2:$A$16))))+(IF(K75="",0,INDEX('Appendix 1 Rules'!$C$2:$C$16,MATCH(F75,'Appendix 1 Rules'!$A$2:$A$16))))+(IF(M75="",0,INDEX('Appendix 1 Rules'!$D$2:$D$16,MATCH(F75,'Appendix 1 Rules'!$A$2:$A$16))))+(IF(O75="",0,INDEX('Appendix 1 Rules'!$E$2:$E$16,MATCH(F75,'Appendix 1 Rules'!$A$2:$A$16))))+(IF(Q75="",0,INDEX('Appendix 1 Rules'!$F$2:$F$16,MATCH(F75,'Appendix 1 Rules'!$A$2:$A$16))))+(IF(S75="",0,INDEX('Appendix 1 Rules'!$G$2:$G$16,MATCH(F75,'Appendix 1 Rules'!$A$2:$A$16))))+(IF(U75="",0,INDEX('Appendix 1 Rules'!$H$2:$H$16,MATCH(F75,'Appendix 1 Rules'!$A$2:$A$16))))+(IF(W75="",0,INDEX('Appendix 1 Rules'!$I$2:$I$16,MATCH(F75,'Appendix 1 Rules'!$A$2:$A$16))))+(IF(Y75="",0,INDEX('Appendix 1 Rules'!$J$2:$J$16,MATCH(F75,'Appendix 1 Rules'!$A$2:$A$16))))+(IF(AA75="",0,INDEX('Appendix 1 Rules'!$K$2:$K$16,MATCH(F75,'Appendix 1 Rules'!$A$2:$A$16))))+(IF(AC75="",0,INDEX('Appendix 1 Rules'!$L$2:$L$16,MATCH(F75,'Appendix 1 Rules'!$A$2:$A$16))))+(IF(AE75="",0,INDEX('Appendix 1 Rules'!$M$2:$M$16,MATCH(F75,'Appendix 1 Rules'!$A$2:$A$16))))+IF(F75="b1",VLOOKUP(F75,'Appendix 1 Rules'!$A$1:$N$16,14))+IF(F75="b2",VLOOKUP(F75,'Appendix 1 Rules'!$A$1:$N$16,14))+IF(F75="d",VLOOKUP(F75,'Appendix 1 Rules'!$A$1:$N$16,14))+IF(F75="f1",VLOOKUP(F75,'Appendix 1 Rules'!$A$1:$N$16,14))+IF(F75="f2",VLOOKUP(F75,'Appendix 1 Rules'!$A$1:$N$16,14))+IF(F75="g",VLOOKUP(F75,'Appendix 1 Rules'!$A$1:$N$16,14))+IF(F75="h",VLOOKUP(F75,'Appendix 1 Rules'!$A$1:$N$16,14))+IF(F75="i1",VLOOKUP(F75,'Appendix 1 Rules'!$A$1:$N$16,14))+IF(F75="i2",VLOOKUP(F75,'Appendix 1 Rules'!$A$1:$N$16,14))+IF(F75="j",VLOOKUP(F75,'Appendix 1 Rules'!$A$1:$N$16,14))+IF(F75="k",VLOOKUP(F75,'Appendix 1 Rules'!$A$1:$N$16,14)))</f>
        <v/>
      </c>
      <c r="H75" s="80" t="str">
        <f>IF(F75="","",IF(OR(F75="b1",F75="b2",F75="d",F75="f1",F75="f2",F75="h",F75="i1",F75="i2",F75="j",F75="k"),MIN(G75,VLOOKUP(F75,'Appx 1 (Res) Rules'!$A:$D,4,0)),MIN(G75,VLOOKUP(F75,'Appx 1 (Res) Rules'!$A:$D,4,0),SUMPRODUCT(IF(I75="",0,INDEX('Appendix 1 Rules'!$B$2:$B$16,MATCH(F75,'Appendix 1 Rules'!$A$2:$A$16))))+(IF(K75="",0,INDEX('Appendix 1 Rules'!$C$2:$C$16,MATCH(F75,'Appendix 1 Rules'!$A$2:$A$16))))+(IF(M75="",0,INDEX('Appendix 1 Rules'!$D$2:$D$16,MATCH(F75,'Appendix 1 Rules'!$A$2:$A$16))))+(IF(O75="",0,INDEX('Appendix 1 Rules'!$E$2:$E$16,MATCH(F75,'Appendix 1 Rules'!$A$2:$A$16))))+(IF(Q75="",0,INDEX('Appendix 1 Rules'!$F$2:$F$16,MATCH(F75,'Appendix 1 Rules'!$A$2:$A$16))))+(IF(S75="",0,INDEX('Appendix 1 Rules'!$G$2:$G$16,MATCH(F75,'Appendix 1 Rules'!$A$2:$A$16))))+(IF(U75="",0,INDEX('Appendix 1 Rules'!$H$2:$H$16,MATCH(F75,'Appendix 1 Rules'!$A$2:$A$16))))+(IF(W75="",0,INDEX('Appendix 1 Rules'!$I$2:$I$16,MATCH(F75,'Appendix 1 Rules'!$A$2:$A$16))))+(IF(Y75="",0,INDEX('Appendix 1 Rules'!$J$2:$J$16,MATCH(F75,'Appendix 1 Rules'!$A$2:$A$16))))+(IF(AA75="",0,INDEX('Appendix 1 Rules'!$K$2:$K$16,MATCH(F75,'Appendix 1 Rules'!$A$2:$A$16))))+(IF(AC75="",0,INDEX('Appendix 1 Rules'!$L$2:$L$16,MATCH(F75,'Appendix 1 Rules'!$A$2:$A$16))))+(IF(AE75="",0,INDEX('Appendix 1 Rules'!$M$2:$M$16,MATCH(F75,'Appendix 1 Rules'!$A$2:$A$16))))+IF(F75="b1",VLOOKUP(F75,'Appendix 1 Rules'!$A$1:$N$16,14))+IF(F75="b2",VLOOKUP(F75,'Appendix 1 Rules'!$A$1:$N$16,14))+IF(F75="d",VLOOKUP(F75,'Appendix 1 Rules'!$A$1:$N$16,14))+IF(F75="f1",VLOOKUP(F75,'Appendix 1 Rules'!$A$1:$N$16,14))+IF(F75="f2",VLOOKUP(F75,'Appendix 1 Rules'!$A$1:$N$16,14))+IF(F75="g",VLOOKUP(F75,'Appendix 1 Rules'!$A$1:$N$16,14))+IF(F75="h",VLOOKUP(F75,'Appendix 1 Rules'!$A$1:$N$16,14))+IF(F75="i1",VLOOKUP(F75,'Appendix 1 Rules'!$A$1:$N$16,14))+IF(F75="i2",VLOOKUP(F75,'Appendix 1 Rules'!$A$1:$N$16,14))+IF(F75="j",VLOOKUP(F75,'Appendix 1 Rules'!$A$1:$N$16,14))+IF(F75="k",VLOOKUP(F75,'Appendix 1 Rules'!$A$1:$N$16,14)))))</f>
        <v/>
      </c>
      <c r="I75" s="12"/>
      <c r="J75" s="13"/>
      <c r="K75" s="12"/>
      <c r="L75" s="13"/>
      <c r="M75" s="12"/>
      <c r="N75" s="13"/>
      <c r="O75" s="12"/>
      <c r="P75" s="13"/>
      <c r="Q75" s="12"/>
      <c r="R75" s="13"/>
      <c r="S75" s="12"/>
      <c r="T75" s="13"/>
      <c r="U75" s="12"/>
      <c r="V75" s="13"/>
      <c r="W75" s="12"/>
      <c r="X75" s="13"/>
      <c r="Y75" s="12"/>
      <c r="Z75" s="13"/>
      <c r="AA75" s="8"/>
      <c r="AB75" s="13"/>
      <c r="AC75" s="8"/>
      <c r="AD75" s="13"/>
      <c r="AE75" s="8"/>
      <c r="AF75" s="13"/>
    </row>
    <row r="76" spans="1:32" ht="18" customHeight="1" x14ac:dyDescent="0.2">
      <c r="B76" s="78"/>
      <c r="C76" s="9"/>
      <c r="D76" s="10"/>
      <c r="E76" s="9"/>
      <c r="F76" s="8"/>
      <c r="G76" s="20" t="str">
        <f>IF(F76="","",SUMPRODUCT(IF(I76="",0,INDEX('Appendix 1 Rules'!$B$2:$B$16,MATCH(F76,'Appendix 1 Rules'!$A$2:$A$16))))+(IF(K76="",0,INDEX('Appendix 1 Rules'!$C$2:$C$16,MATCH(F76,'Appendix 1 Rules'!$A$2:$A$16))))+(IF(M76="",0,INDEX('Appendix 1 Rules'!$D$2:$D$16,MATCH(F76,'Appendix 1 Rules'!$A$2:$A$16))))+(IF(O76="",0,INDEX('Appendix 1 Rules'!$E$2:$E$16,MATCH(F76,'Appendix 1 Rules'!$A$2:$A$16))))+(IF(Q76="",0,INDEX('Appendix 1 Rules'!$F$2:$F$16,MATCH(F76,'Appendix 1 Rules'!$A$2:$A$16))))+(IF(S76="",0,INDEX('Appendix 1 Rules'!$G$2:$G$16,MATCH(F76,'Appendix 1 Rules'!$A$2:$A$16))))+(IF(U76="",0,INDEX('Appendix 1 Rules'!$H$2:$H$16,MATCH(F76,'Appendix 1 Rules'!$A$2:$A$16))))+(IF(W76="",0,INDEX('Appendix 1 Rules'!$I$2:$I$16,MATCH(F76,'Appendix 1 Rules'!$A$2:$A$16))))+(IF(Y76="",0,INDEX('Appendix 1 Rules'!$J$2:$J$16,MATCH(F76,'Appendix 1 Rules'!$A$2:$A$16))))+(IF(AA76="",0,INDEX('Appendix 1 Rules'!$K$2:$K$16,MATCH(F76,'Appendix 1 Rules'!$A$2:$A$16))))+(IF(AC76="",0,INDEX('Appendix 1 Rules'!$L$2:$L$16,MATCH(F76,'Appendix 1 Rules'!$A$2:$A$16))))+(IF(AE76="",0,INDEX('Appendix 1 Rules'!$M$2:$M$16,MATCH(F76,'Appendix 1 Rules'!$A$2:$A$16))))+IF(F76="b1",VLOOKUP(F76,'Appendix 1 Rules'!$A$1:$N$16,14))+IF(F76="b2",VLOOKUP(F76,'Appendix 1 Rules'!$A$1:$N$16,14))+IF(F76="d",VLOOKUP(F76,'Appendix 1 Rules'!$A$1:$N$16,14))+IF(F76="f1",VLOOKUP(F76,'Appendix 1 Rules'!$A$1:$N$16,14))+IF(F76="f2",VLOOKUP(F76,'Appendix 1 Rules'!$A$1:$N$16,14))+IF(F76="g",VLOOKUP(F76,'Appendix 1 Rules'!$A$1:$N$16,14))+IF(F76="h",VLOOKUP(F76,'Appendix 1 Rules'!$A$1:$N$16,14))+IF(F76="i1",VLOOKUP(F76,'Appendix 1 Rules'!$A$1:$N$16,14))+IF(F76="i2",VLOOKUP(F76,'Appendix 1 Rules'!$A$1:$N$16,14))+IF(F76="j",VLOOKUP(F76,'Appendix 1 Rules'!$A$1:$N$16,14))+IF(F76="k",VLOOKUP(F76,'Appendix 1 Rules'!$A$1:$N$16,14)))</f>
        <v/>
      </c>
      <c r="H76" s="80" t="str">
        <f>IF(F76="","",IF(OR(F76="b1",F76="b2",F76="d",F76="f1",F76="f2",F76="h",F76="i1",F76="i2",F76="j",F76="k"),MIN(G76,VLOOKUP(F76,'Appx 1 (Res) Rules'!$A:$D,4,0)),MIN(G76,VLOOKUP(F76,'Appx 1 (Res) Rules'!$A:$D,4,0),SUMPRODUCT(IF(I76="",0,INDEX('Appendix 1 Rules'!$B$2:$B$16,MATCH(F76,'Appendix 1 Rules'!$A$2:$A$16))))+(IF(K76="",0,INDEX('Appendix 1 Rules'!$C$2:$C$16,MATCH(F76,'Appendix 1 Rules'!$A$2:$A$16))))+(IF(M76="",0,INDEX('Appendix 1 Rules'!$D$2:$D$16,MATCH(F76,'Appendix 1 Rules'!$A$2:$A$16))))+(IF(O76="",0,INDEX('Appendix 1 Rules'!$E$2:$E$16,MATCH(F76,'Appendix 1 Rules'!$A$2:$A$16))))+(IF(Q76="",0,INDEX('Appendix 1 Rules'!$F$2:$F$16,MATCH(F76,'Appendix 1 Rules'!$A$2:$A$16))))+(IF(S76="",0,INDEX('Appendix 1 Rules'!$G$2:$G$16,MATCH(F76,'Appendix 1 Rules'!$A$2:$A$16))))+(IF(U76="",0,INDEX('Appendix 1 Rules'!$H$2:$H$16,MATCH(F76,'Appendix 1 Rules'!$A$2:$A$16))))+(IF(W76="",0,INDEX('Appendix 1 Rules'!$I$2:$I$16,MATCH(F76,'Appendix 1 Rules'!$A$2:$A$16))))+(IF(Y76="",0,INDEX('Appendix 1 Rules'!$J$2:$J$16,MATCH(F76,'Appendix 1 Rules'!$A$2:$A$16))))+(IF(AA76="",0,INDEX('Appendix 1 Rules'!$K$2:$K$16,MATCH(F76,'Appendix 1 Rules'!$A$2:$A$16))))+(IF(AC76="",0,INDEX('Appendix 1 Rules'!$L$2:$L$16,MATCH(F76,'Appendix 1 Rules'!$A$2:$A$16))))+(IF(AE76="",0,INDEX('Appendix 1 Rules'!$M$2:$M$16,MATCH(F76,'Appendix 1 Rules'!$A$2:$A$16))))+IF(F76="b1",VLOOKUP(F76,'Appendix 1 Rules'!$A$1:$N$16,14))+IF(F76="b2",VLOOKUP(F76,'Appendix 1 Rules'!$A$1:$N$16,14))+IF(F76="d",VLOOKUP(F76,'Appendix 1 Rules'!$A$1:$N$16,14))+IF(F76="f1",VLOOKUP(F76,'Appendix 1 Rules'!$A$1:$N$16,14))+IF(F76="f2",VLOOKUP(F76,'Appendix 1 Rules'!$A$1:$N$16,14))+IF(F76="g",VLOOKUP(F76,'Appendix 1 Rules'!$A$1:$N$16,14))+IF(F76="h",VLOOKUP(F76,'Appendix 1 Rules'!$A$1:$N$16,14))+IF(F76="i1",VLOOKUP(F76,'Appendix 1 Rules'!$A$1:$N$16,14))+IF(F76="i2",VLOOKUP(F76,'Appendix 1 Rules'!$A$1:$N$16,14))+IF(F76="j",VLOOKUP(F76,'Appendix 1 Rules'!$A$1:$N$16,14))+IF(F76="k",VLOOKUP(F76,'Appendix 1 Rules'!$A$1:$N$16,14)))))</f>
        <v/>
      </c>
      <c r="I76" s="11"/>
      <c r="J76" s="14"/>
      <c r="K76" s="11"/>
      <c r="L76" s="14"/>
      <c r="M76" s="11"/>
      <c r="N76" s="14"/>
      <c r="O76" s="11"/>
      <c r="P76" s="14"/>
      <c r="Q76" s="76"/>
      <c r="R76" s="14"/>
      <c r="S76" s="11"/>
      <c r="T76" s="14"/>
      <c r="U76" s="11"/>
      <c r="V76" s="14"/>
      <c r="W76" s="77"/>
      <c r="X76" s="14"/>
      <c r="Y76" s="77"/>
      <c r="Z76" s="14"/>
      <c r="AA76" s="8"/>
      <c r="AB76" s="13"/>
      <c r="AC76" s="8"/>
      <c r="AD76" s="13"/>
      <c r="AE76" s="8"/>
      <c r="AF76" s="13"/>
    </row>
    <row r="77" spans="1:32" ht="18" customHeight="1" x14ac:dyDescent="0.2">
      <c r="B77" s="78"/>
      <c r="C77" s="9"/>
      <c r="D77" s="10"/>
      <c r="E77" s="9"/>
      <c r="F77" s="8"/>
      <c r="G77" s="20" t="str">
        <f>IF(F77="","",SUMPRODUCT(IF(I77="",0,INDEX('Appendix 1 Rules'!$B$2:$B$16,MATCH(F77,'Appendix 1 Rules'!$A$2:$A$16))))+(IF(K77="",0,INDEX('Appendix 1 Rules'!$C$2:$C$16,MATCH(F77,'Appendix 1 Rules'!$A$2:$A$16))))+(IF(M77="",0,INDEX('Appendix 1 Rules'!$D$2:$D$16,MATCH(F77,'Appendix 1 Rules'!$A$2:$A$16))))+(IF(O77="",0,INDEX('Appendix 1 Rules'!$E$2:$E$16,MATCH(F77,'Appendix 1 Rules'!$A$2:$A$16))))+(IF(Q77="",0,INDEX('Appendix 1 Rules'!$F$2:$F$16,MATCH(F77,'Appendix 1 Rules'!$A$2:$A$16))))+(IF(S77="",0,INDEX('Appendix 1 Rules'!$G$2:$G$16,MATCH(F77,'Appendix 1 Rules'!$A$2:$A$16))))+(IF(U77="",0,INDEX('Appendix 1 Rules'!$H$2:$H$16,MATCH(F77,'Appendix 1 Rules'!$A$2:$A$16))))+(IF(W77="",0,INDEX('Appendix 1 Rules'!$I$2:$I$16,MATCH(F77,'Appendix 1 Rules'!$A$2:$A$16))))+(IF(Y77="",0,INDEX('Appendix 1 Rules'!$J$2:$J$16,MATCH(F77,'Appendix 1 Rules'!$A$2:$A$16))))+(IF(AA77="",0,INDEX('Appendix 1 Rules'!$K$2:$K$16,MATCH(F77,'Appendix 1 Rules'!$A$2:$A$16))))+(IF(AC77="",0,INDEX('Appendix 1 Rules'!$L$2:$L$16,MATCH(F77,'Appendix 1 Rules'!$A$2:$A$16))))+(IF(AE77="",0,INDEX('Appendix 1 Rules'!$M$2:$M$16,MATCH(F77,'Appendix 1 Rules'!$A$2:$A$16))))+IF(F77="b1",VLOOKUP(F77,'Appendix 1 Rules'!$A$1:$N$16,14))+IF(F77="b2",VLOOKUP(F77,'Appendix 1 Rules'!$A$1:$N$16,14))+IF(F77="d",VLOOKUP(F77,'Appendix 1 Rules'!$A$1:$N$16,14))+IF(F77="f1",VLOOKUP(F77,'Appendix 1 Rules'!$A$1:$N$16,14))+IF(F77="f2",VLOOKUP(F77,'Appendix 1 Rules'!$A$1:$N$16,14))+IF(F77="g",VLOOKUP(F77,'Appendix 1 Rules'!$A$1:$N$16,14))+IF(F77="h",VLOOKUP(F77,'Appendix 1 Rules'!$A$1:$N$16,14))+IF(F77="i1",VLOOKUP(F77,'Appendix 1 Rules'!$A$1:$N$16,14))+IF(F77="i2",VLOOKUP(F77,'Appendix 1 Rules'!$A$1:$N$16,14))+IF(F77="j",VLOOKUP(F77,'Appendix 1 Rules'!$A$1:$N$16,14))+IF(F77="k",VLOOKUP(F77,'Appendix 1 Rules'!$A$1:$N$16,14)))</f>
        <v/>
      </c>
      <c r="H77" s="80" t="str">
        <f>IF(F77="","",IF(OR(F77="b1",F77="b2",F77="d",F77="f1",F77="f2",F77="h",F77="i1",F77="i2",F77="j",F77="k"),MIN(G77,VLOOKUP(F77,'Appx 1 (Res) Rules'!$A:$D,4,0)),MIN(G77,VLOOKUP(F77,'Appx 1 (Res) Rules'!$A:$D,4,0),SUMPRODUCT(IF(I77="",0,INDEX('Appendix 1 Rules'!$B$2:$B$16,MATCH(F77,'Appendix 1 Rules'!$A$2:$A$16))))+(IF(K77="",0,INDEX('Appendix 1 Rules'!$C$2:$C$16,MATCH(F77,'Appendix 1 Rules'!$A$2:$A$16))))+(IF(M77="",0,INDEX('Appendix 1 Rules'!$D$2:$D$16,MATCH(F77,'Appendix 1 Rules'!$A$2:$A$16))))+(IF(O77="",0,INDEX('Appendix 1 Rules'!$E$2:$E$16,MATCH(F77,'Appendix 1 Rules'!$A$2:$A$16))))+(IF(Q77="",0,INDEX('Appendix 1 Rules'!$F$2:$F$16,MATCH(F77,'Appendix 1 Rules'!$A$2:$A$16))))+(IF(S77="",0,INDEX('Appendix 1 Rules'!$G$2:$G$16,MATCH(F77,'Appendix 1 Rules'!$A$2:$A$16))))+(IF(U77="",0,INDEX('Appendix 1 Rules'!$H$2:$H$16,MATCH(F77,'Appendix 1 Rules'!$A$2:$A$16))))+(IF(W77="",0,INDEX('Appendix 1 Rules'!$I$2:$I$16,MATCH(F77,'Appendix 1 Rules'!$A$2:$A$16))))+(IF(Y77="",0,INDEX('Appendix 1 Rules'!$J$2:$J$16,MATCH(F77,'Appendix 1 Rules'!$A$2:$A$16))))+(IF(AA77="",0,INDEX('Appendix 1 Rules'!$K$2:$K$16,MATCH(F77,'Appendix 1 Rules'!$A$2:$A$16))))+(IF(AC77="",0,INDEX('Appendix 1 Rules'!$L$2:$L$16,MATCH(F77,'Appendix 1 Rules'!$A$2:$A$16))))+(IF(AE77="",0,INDEX('Appendix 1 Rules'!$M$2:$M$16,MATCH(F77,'Appendix 1 Rules'!$A$2:$A$16))))+IF(F77="b1",VLOOKUP(F77,'Appendix 1 Rules'!$A$1:$N$16,14))+IF(F77="b2",VLOOKUP(F77,'Appendix 1 Rules'!$A$1:$N$16,14))+IF(F77="d",VLOOKUP(F77,'Appendix 1 Rules'!$A$1:$N$16,14))+IF(F77="f1",VLOOKUP(F77,'Appendix 1 Rules'!$A$1:$N$16,14))+IF(F77="f2",VLOOKUP(F77,'Appendix 1 Rules'!$A$1:$N$16,14))+IF(F77="g",VLOOKUP(F77,'Appendix 1 Rules'!$A$1:$N$16,14))+IF(F77="h",VLOOKUP(F77,'Appendix 1 Rules'!$A$1:$N$16,14))+IF(F77="i1",VLOOKUP(F77,'Appendix 1 Rules'!$A$1:$N$16,14))+IF(F77="i2",VLOOKUP(F77,'Appendix 1 Rules'!$A$1:$N$16,14))+IF(F77="j",VLOOKUP(F77,'Appendix 1 Rules'!$A$1:$N$16,14))+IF(F77="k",VLOOKUP(F77,'Appendix 1 Rules'!$A$1:$N$16,14)))))</f>
        <v/>
      </c>
      <c r="I77" s="12"/>
      <c r="J77" s="13"/>
      <c r="K77" s="12"/>
      <c r="L77" s="13"/>
      <c r="M77" s="12"/>
      <c r="N77" s="13"/>
      <c r="O77" s="12"/>
      <c r="P77" s="13"/>
      <c r="Q77" s="12"/>
      <c r="R77" s="13"/>
      <c r="S77" s="12"/>
      <c r="T77" s="13"/>
      <c r="U77" s="12"/>
      <c r="V77" s="13"/>
      <c r="W77" s="12"/>
      <c r="X77" s="13"/>
      <c r="Y77" s="12"/>
      <c r="Z77" s="13"/>
      <c r="AA77" s="8"/>
      <c r="AB77" s="13"/>
      <c r="AC77" s="8"/>
      <c r="AD77" s="13"/>
      <c r="AE77" s="8"/>
      <c r="AF77" s="13"/>
    </row>
    <row r="78" spans="1:32" ht="18" customHeight="1" x14ac:dyDescent="0.2">
      <c r="B78" s="78"/>
      <c r="C78" s="9"/>
      <c r="D78" s="10"/>
      <c r="E78" s="9"/>
      <c r="F78" s="8"/>
      <c r="G78" s="20" t="str">
        <f>IF(F78="","",SUMPRODUCT(IF(I78="",0,INDEX('Appendix 1 Rules'!$B$2:$B$16,MATCH(F78,'Appendix 1 Rules'!$A$2:$A$16))))+(IF(K78="",0,INDEX('Appendix 1 Rules'!$C$2:$C$16,MATCH(F78,'Appendix 1 Rules'!$A$2:$A$16))))+(IF(M78="",0,INDEX('Appendix 1 Rules'!$D$2:$D$16,MATCH(F78,'Appendix 1 Rules'!$A$2:$A$16))))+(IF(O78="",0,INDEX('Appendix 1 Rules'!$E$2:$E$16,MATCH(F78,'Appendix 1 Rules'!$A$2:$A$16))))+(IF(Q78="",0,INDEX('Appendix 1 Rules'!$F$2:$F$16,MATCH(F78,'Appendix 1 Rules'!$A$2:$A$16))))+(IF(S78="",0,INDEX('Appendix 1 Rules'!$G$2:$G$16,MATCH(F78,'Appendix 1 Rules'!$A$2:$A$16))))+(IF(U78="",0,INDEX('Appendix 1 Rules'!$H$2:$H$16,MATCH(F78,'Appendix 1 Rules'!$A$2:$A$16))))+(IF(W78="",0,INDEX('Appendix 1 Rules'!$I$2:$I$16,MATCH(F78,'Appendix 1 Rules'!$A$2:$A$16))))+(IF(Y78="",0,INDEX('Appendix 1 Rules'!$J$2:$J$16,MATCH(F78,'Appendix 1 Rules'!$A$2:$A$16))))+(IF(AA78="",0,INDEX('Appendix 1 Rules'!$K$2:$K$16,MATCH(F78,'Appendix 1 Rules'!$A$2:$A$16))))+(IF(AC78="",0,INDEX('Appendix 1 Rules'!$L$2:$L$16,MATCH(F78,'Appendix 1 Rules'!$A$2:$A$16))))+(IF(AE78="",0,INDEX('Appendix 1 Rules'!$M$2:$M$16,MATCH(F78,'Appendix 1 Rules'!$A$2:$A$16))))+IF(F78="b1",VLOOKUP(F78,'Appendix 1 Rules'!$A$1:$N$16,14))+IF(F78="b2",VLOOKUP(F78,'Appendix 1 Rules'!$A$1:$N$16,14))+IF(F78="d",VLOOKUP(F78,'Appendix 1 Rules'!$A$1:$N$16,14))+IF(F78="f1",VLOOKUP(F78,'Appendix 1 Rules'!$A$1:$N$16,14))+IF(F78="f2",VLOOKUP(F78,'Appendix 1 Rules'!$A$1:$N$16,14))+IF(F78="g",VLOOKUP(F78,'Appendix 1 Rules'!$A$1:$N$16,14))+IF(F78="h",VLOOKUP(F78,'Appendix 1 Rules'!$A$1:$N$16,14))+IF(F78="i1",VLOOKUP(F78,'Appendix 1 Rules'!$A$1:$N$16,14))+IF(F78="i2",VLOOKUP(F78,'Appendix 1 Rules'!$A$1:$N$16,14))+IF(F78="j",VLOOKUP(F78,'Appendix 1 Rules'!$A$1:$N$16,14))+IF(F78="k",VLOOKUP(F78,'Appendix 1 Rules'!$A$1:$N$16,14)))</f>
        <v/>
      </c>
      <c r="H78" s="80" t="str">
        <f>IF(F78="","",IF(OR(F78="b1",F78="b2",F78="d",F78="f1",F78="f2",F78="h",F78="i1",F78="i2",F78="j",F78="k"),MIN(G78,VLOOKUP(F78,'Appx 1 (Res) Rules'!$A:$D,4,0)),MIN(G78,VLOOKUP(F78,'Appx 1 (Res) Rules'!$A:$D,4,0),SUMPRODUCT(IF(I78="",0,INDEX('Appendix 1 Rules'!$B$2:$B$16,MATCH(F78,'Appendix 1 Rules'!$A$2:$A$16))))+(IF(K78="",0,INDEX('Appendix 1 Rules'!$C$2:$C$16,MATCH(F78,'Appendix 1 Rules'!$A$2:$A$16))))+(IF(M78="",0,INDEX('Appendix 1 Rules'!$D$2:$D$16,MATCH(F78,'Appendix 1 Rules'!$A$2:$A$16))))+(IF(O78="",0,INDEX('Appendix 1 Rules'!$E$2:$E$16,MATCH(F78,'Appendix 1 Rules'!$A$2:$A$16))))+(IF(Q78="",0,INDEX('Appendix 1 Rules'!$F$2:$F$16,MATCH(F78,'Appendix 1 Rules'!$A$2:$A$16))))+(IF(S78="",0,INDEX('Appendix 1 Rules'!$G$2:$G$16,MATCH(F78,'Appendix 1 Rules'!$A$2:$A$16))))+(IF(U78="",0,INDEX('Appendix 1 Rules'!$H$2:$H$16,MATCH(F78,'Appendix 1 Rules'!$A$2:$A$16))))+(IF(W78="",0,INDEX('Appendix 1 Rules'!$I$2:$I$16,MATCH(F78,'Appendix 1 Rules'!$A$2:$A$16))))+(IF(Y78="",0,INDEX('Appendix 1 Rules'!$J$2:$J$16,MATCH(F78,'Appendix 1 Rules'!$A$2:$A$16))))+(IF(AA78="",0,INDEX('Appendix 1 Rules'!$K$2:$K$16,MATCH(F78,'Appendix 1 Rules'!$A$2:$A$16))))+(IF(AC78="",0,INDEX('Appendix 1 Rules'!$L$2:$L$16,MATCH(F78,'Appendix 1 Rules'!$A$2:$A$16))))+(IF(AE78="",0,INDEX('Appendix 1 Rules'!$M$2:$M$16,MATCH(F78,'Appendix 1 Rules'!$A$2:$A$16))))+IF(F78="b1",VLOOKUP(F78,'Appendix 1 Rules'!$A$1:$N$16,14))+IF(F78="b2",VLOOKUP(F78,'Appendix 1 Rules'!$A$1:$N$16,14))+IF(F78="d",VLOOKUP(F78,'Appendix 1 Rules'!$A$1:$N$16,14))+IF(F78="f1",VLOOKUP(F78,'Appendix 1 Rules'!$A$1:$N$16,14))+IF(F78="f2",VLOOKUP(F78,'Appendix 1 Rules'!$A$1:$N$16,14))+IF(F78="g",VLOOKUP(F78,'Appendix 1 Rules'!$A$1:$N$16,14))+IF(F78="h",VLOOKUP(F78,'Appendix 1 Rules'!$A$1:$N$16,14))+IF(F78="i1",VLOOKUP(F78,'Appendix 1 Rules'!$A$1:$N$16,14))+IF(F78="i2",VLOOKUP(F78,'Appendix 1 Rules'!$A$1:$N$16,14))+IF(F78="j",VLOOKUP(F78,'Appendix 1 Rules'!$A$1:$N$16,14))+IF(F78="k",VLOOKUP(F78,'Appendix 1 Rules'!$A$1:$N$16,14)))))</f>
        <v/>
      </c>
      <c r="I78" s="11"/>
      <c r="J78" s="14"/>
      <c r="K78" s="11"/>
      <c r="L78" s="14"/>
      <c r="M78" s="11"/>
      <c r="N78" s="14"/>
      <c r="O78" s="11"/>
      <c r="P78" s="14"/>
      <c r="Q78" s="76"/>
      <c r="R78" s="14"/>
      <c r="S78" s="11"/>
      <c r="T78" s="14"/>
      <c r="U78" s="11"/>
      <c r="V78" s="14"/>
      <c r="W78" s="77"/>
      <c r="X78" s="14"/>
      <c r="Y78" s="77"/>
      <c r="Z78" s="14"/>
      <c r="AA78" s="8"/>
      <c r="AB78" s="13"/>
      <c r="AC78" s="8"/>
      <c r="AD78" s="13"/>
      <c r="AE78" s="8"/>
      <c r="AF78" s="13"/>
    </row>
    <row r="79" spans="1:32" ht="18" customHeight="1" x14ac:dyDescent="0.2">
      <c r="B79" s="78"/>
      <c r="C79" s="9"/>
      <c r="D79" s="10"/>
      <c r="E79" s="9"/>
      <c r="F79" s="8"/>
      <c r="G79" s="20" t="str">
        <f>IF(F79="","",SUMPRODUCT(IF(I79="",0,INDEX('Appendix 1 Rules'!$B$2:$B$16,MATCH(F79,'Appendix 1 Rules'!$A$2:$A$16))))+(IF(K79="",0,INDEX('Appendix 1 Rules'!$C$2:$C$16,MATCH(F79,'Appendix 1 Rules'!$A$2:$A$16))))+(IF(M79="",0,INDEX('Appendix 1 Rules'!$D$2:$D$16,MATCH(F79,'Appendix 1 Rules'!$A$2:$A$16))))+(IF(O79="",0,INDEX('Appendix 1 Rules'!$E$2:$E$16,MATCH(F79,'Appendix 1 Rules'!$A$2:$A$16))))+(IF(Q79="",0,INDEX('Appendix 1 Rules'!$F$2:$F$16,MATCH(F79,'Appendix 1 Rules'!$A$2:$A$16))))+(IF(S79="",0,INDEX('Appendix 1 Rules'!$G$2:$G$16,MATCH(F79,'Appendix 1 Rules'!$A$2:$A$16))))+(IF(U79="",0,INDEX('Appendix 1 Rules'!$H$2:$H$16,MATCH(F79,'Appendix 1 Rules'!$A$2:$A$16))))+(IF(W79="",0,INDEX('Appendix 1 Rules'!$I$2:$I$16,MATCH(F79,'Appendix 1 Rules'!$A$2:$A$16))))+(IF(Y79="",0,INDEX('Appendix 1 Rules'!$J$2:$J$16,MATCH(F79,'Appendix 1 Rules'!$A$2:$A$16))))+(IF(AA79="",0,INDEX('Appendix 1 Rules'!$K$2:$K$16,MATCH(F79,'Appendix 1 Rules'!$A$2:$A$16))))+(IF(AC79="",0,INDEX('Appendix 1 Rules'!$L$2:$L$16,MATCH(F79,'Appendix 1 Rules'!$A$2:$A$16))))+(IF(AE79="",0,INDEX('Appendix 1 Rules'!$M$2:$M$16,MATCH(F79,'Appendix 1 Rules'!$A$2:$A$16))))+IF(F79="b1",VLOOKUP(F79,'Appendix 1 Rules'!$A$1:$N$16,14))+IF(F79="b2",VLOOKUP(F79,'Appendix 1 Rules'!$A$1:$N$16,14))+IF(F79="d",VLOOKUP(F79,'Appendix 1 Rules'!$A$1:$N$16,14))+IF(F79="f1",VLOOKUP(F79,'Appendix 1 Rules'!$A$1:$N$16,14))+IF(F79="f2",VLOOKUP(F79,'Appendix 1 Rules'!$A$1:$N$16,14))+IF(F79="g",VLOOKUP(F79,'Appendix 1 Rules'!$A$1:$N$16,14))+IF(F79="h",VLOOKUP(F79,'Appendix 1 Rules'!$A$1:$N$16,14))+IF(F79="i1",VLOOKUP(F79,'Appendix 1 Rules'!$A$1:$N$16,14))+IF(F79="i2",VLOOKUP(F79,'Appendix 1 Rules'!$A$1:$N$16,14))+IF(F79="j",VLOOKUP(F79,'Appendix 1 Rules'!$A$1:$N$16,14))+IF(F79="k",VLOOKUP(F79,'Appendix 1 Rules'!$A$1:$N$16,14)))</f>
        <v/>
      </c>
      <c r="H79" s="80" t="str">
        <f>IF(F79="","",IF(OR(F79="b1",F79="b2",F79="d",F79="f1",F79="f2",F79="h",F79="i1",F79="i2",F79="j",F79="k"),MIN(G79,VLOOKUP(F79,'Appx 1 (Res) Rules'!$A:$D,4,0)),MIN(G79,VLOOKUP(F79,'Appx 1 (Res) Rules'!$A:$D,4,0),SUMPRODUCT(IF(I79="",0,INDEX('Appendix 1 Rules'!$B$2:$B$16,MATCH(F79,'Appendix 1 Rules'!$A$2:$A$16))))+(IF(K79="",0,INDEX('Appendix 1 Rules'!$C$2:$C$16,MATCH(F79,'Appendix 1 Rules'!$A$2:$A$16))))+(IF(M79="",0,INDEX('Appendix 1 Rules'!$D$2:$D$16,MATCH(F79,'Appendix 1 Rules'!$A$2:$A$16))))+(IF(O79="",0,INDEX('Appendix 1 Rules'!$E$2:$E$16,MATCH(F79,'Appendix 1 Rules'!$A$2:$A$16))))+(IF(Q79="",0,INDEX('Appendix 1 Rules'!$F$2:$F$16,MATCH(F79,'Appendix 1 Rules'!$A$2:$A$16))))+(IF(S79="",0,INDEX('Appendix 1 Rules'!$G$2:$G$16,MATCH(F79,'Appendix 1 Rules'!$A$2:$A$16))))+(IF(U79="",0,INDEX('Appendix 1 Rules'!$H$2:$H$16,MATCH(F79,'Appendix 1 Rules'!$A$2:$A$16))))+(IF(W79="",0,INDEX('Appendix 1 Rules'!$I$2:$I$16,MATCH(F79,'Appendix 1 Rules'!$A$2:$A$16))))+(IF(Y79="",0,INDEX('Appendix 1 Rules'!$J$2:$J$16,MATCH(F79,'Appendix 1 Rules'!$A$2:$A$16))))+(IF(AA79="",0,INDEX('Appendix 1 Rules'!$K$2:$K$16,MATCH(F79,'Appendix 1 Rules'!$A$2:$A$16))))+(IF(AC79="",0,INDEX('Appendix 1 Rules'!$L$2:$L$16,MATCH(F79,'Appendix 1 Rules'!$A$2:$A$16))))+(IF(AE79="",0,INDEX('Appendix 1 Rules'!$M$2:$M$16,MATCH(F79,'Appendix 1 Rules'!$A$2:$A$16))))+IF(F79="b1",VLOOKUP(F79,'Appendix 1 Rules'!$A$1:$N$16,14))+IF(F79="b2",VLOOKUP(F79,'Appendix 1 Rules'!$A$1:$N$16,14))+IF(F79="d",VLOOKUP(F79,'Appendix 1 Rules'!$A$1:$N$16,14))+IF(F79="f1",VLOOKUP(F79,'Appendix 1 Rules'!$A$1:$N$16,14))+IF(F79="f2",VLOOKUP(F79,'Appendix 1 Rules'!$A$1:$N$16,14))+IF(F79="g",VLOOKUP(F79,'Appendix 1 Rules'!$A$1:$N$16,14))+IF(F79="h",VLOOKUP(F79,'Appendix 1 Rules'!$A$1:$N$16,14))+IF(F79="i1",VLOOKUP(F79,'Appendix 1 Rules'!$A$1:$N$16,14))+IF(F79="i2",VLOOKUP(F79,'Appendix 1 Rules'!$A$1:$N$16,14))+IF(F79="j",VLOOKUP(F79,'Appendix 1 Rules'!$A$1:$N$16,14))+IF(F79="k",VLOOKUP(F79,'Appendix 1 Rules'!$A$1:$N$16,14)))))</f>
        <v/>
      </c>
      <c r="I79" s="12"/>
      <c r="J79" s="13"/>
      <c r="K79" s="12"/>
      <c r="L79" s="13"/>
      <c r="M79" s="12"/>
      <c r="N79" s="13"/>
      <c r="O79" s="12"/>
      <c r="P79" s="13"/>
      <c r="Q79" s="12"/>
      <c r="R79" s="13"/>
      <c r="S79" s="12"/>
      <c r="T79" s="13"/>
      <c r="U79" s="12"/>
      <c r="V79" s="13"/>
      <c r="W79" s="12"/>
      <c r="X79" s="13"/>
      <c r="Y79" s="12"/>
      <c r="Z79" s="13"/>
      <c r="AA79" s="8"/>
      <c r="AB79" s="13"/>
      <c r="AC79" s="8"/>
      <c r="AD79" s="13"/>
      <c r="AE79" s="8"/>
      <c r="AF79" s="13"/>
    </row>
  </sheetData>
  <sheetProtection algorithmName="SHA-512" hashValue="teBrrd/wRNgpS7GV3JHusDMxHQGIaz8JIxp++m9w9SZU7bN1ouozMaz4YYHYcp88zfOvB4ARyev+K7jQabeBkw==" saltValue="/g4ZexEwcKwFrpGFXSevgw==" spinCount="100000" sheet="1" objects="1" scenarios="1" formatCells="0" insertRows="0" deleteRows="0" sort="0"/>
  <mergeCells count="27">
    <mergeCell ref="I2:J8"/>
    <mergeCell ref="K2:L8"/>
    <mergeCell ref="C8:C9"/>
    <mergeCell ref="D8:D9"/>
    <mergeCell ref="E8:E9"/>
    <mergeCell ref="H8:H9"/>
    <mergeCell ref="A2:E2"/>
    <mergeCell ref="A3:E3"/>
    <mergeCell ref="A5:E5"/>
    <mergeCell ref="A6:E6"/>
    <mergeCell ref="A7:E7"/>
    <mergeCell ref="I1:AG1"/>
    <mergeCell ref="AA2:AB8"/>
    <mergeCell ref="AC2:AD8"/>
    <mergeCell ref="AE2:AF8"/>
    <mergeCell ref="B8:B9"/>
    <mergeCell ref="O2:P8"/>
    <mergeCell ref="Q2:R8"/>
    <mergeCell ref="S2:T8"/>
    <mergeCell ref="U2:V8"/>
    <mergeCell ref="W2:X8"/>
    <mergeCell ref="M2:N8"/>
    <mergeCell ref="F8:F9"/>
    <mergeCell ref="G8:G9"/>
    <mergeCell ref="Y2:Z8"/>
    <mergeCell ref="B1:G1"/>
    <mergeCell ref="F2:F7"/>
  </mergeCells>
  <dataValidations count="1">
    <dataValidation type="list" allowBlank="1" showInputMessage="1" showErrorMessage="1" error="Please choose the appropriate rule from the drop down list. If you need helping choosing the correct rule, reference the rules tab (at the bottom of the screen)." prompt="You may be able to earn more hours than is listed here. Please reference the Rules tab (on the bottom of this screen) to see the total number of hours you can earn." sqref="F10:F79">
      <formula1>a1_hours</formula1>
    </dataValidation>
  </dataValidations>
  <pageMargins left="0.25" right="0.25" top="0.75" bottom="0.75" header="0.3" footer="0.3"/>
  <pageSetup orientation="landscape" r:id="rId1"/>
  <headerFooter scaleWithDoc="0">
    <oddFooter>&amp;C&amp;P of &amp;N</oddFooter>
  </headerFooter>
  <ignoredErrors>
    <ignoredError sqref="G10:G11 G12:G79"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prompt="Some rules may have hour ranges.  Please refer to the Appendix 1 Rules Tab for correct hour ranges.">
          <x14:formula1>
            <xm:f>'Appendix 1 Rules'!$A$2:$A$16</xm:f>
          </x14:formula1>
          <xm:sqref>F10:F79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D90"/>
  <sheetViews>
    <sheetView workbookViewId="0">
      <selection activeCell="A2" sqref="A2"/>
    </sheetView>
  </sheetViews>
  <sheetFormatPr defaultRowHeight="12.75" x14ac:dyDescent="0.2"/>
  <cols>
    <col min="1" max="1" width="12.5703125" bestFit="1" customWidth="1"/>
    <col min="2" max="2" width="53.28515625" bestFit="1" customWidth="1"/>
    <col min="4" max="4" width="9.140625" style="62"/>
  </cols>
  <sheetData>
    <row r="1" spans="1:4" x14ac:dyDescent="0.2">
      <c r="A1" t="s">
        <v>253</v>
      </c>
      <c r="B1" t="s">
        <v>254</v>
      </c>
      <c r="C1" t="s">
        <v>8</v>
      </c>
      <c r="D1" s="62" t="s">
        <v>289</v>
      </c>
    </row>
    <row r="2" spans="1:4" ht="41.25" thickBot="1" x14ac:dyDescent="0.35">
      <c r="A2" s="26" t="s">
        <v>15</v>
      </c>
      <c r="B2" s="32" t="s">
        <v>140</v>
      </c>
      <c r="D2" s="62">
        <v>10</v>
      </c>
    </row>
    <row r="3" spans="1:4" x14ac:dyDescent="0.2">
      <c r="B3" s="21" t="s">
        <v>141</v>
      </c>
      <c r="C3" s="22" t="s">
        <v>8</v>
      </c>
    </row>
    <row r="4" spans="1:4" x14ac:dyDescent="0.2">
      <c r="B4" s="23" t="s">
        <v>142</v>
      </c>
      <c r="C4" s="43">
        <v>0.25</v>
      </c>
    </row>
    <row r="5" spans="1:4" x14ac:dyDescent="0.2">
      <c r="B5" s="23" t="s">
        <v>110</v>
      </c>
      <c r="C5" s="43">
        <v>0.5</v>
      </c>
    </row>
    <row r="6" spans="1:4" x14ac:dyDescent="0.2">
      <c r="B6" s="23" t="s">
        <v>143</v>
      </c>
      <c r="C6" s="43">
        <v>0.5</v>
      </c>
    </row>
    <row r="7" spans="1:4" x14ac:dyDescent="0.2">
      <c r="B7" s="27" t="s">
        <v>111</v>
      </c>
      <c r="C7" s="43">
        <v>0.5</v>
      </c>
    </row>
    <row r="8" spans="1:4" x14ac:dyDescent="0.2">
      <c r="B8" s="27" t="s">
        <v>113</v>
      </c>
      <c r="C8" s="43">
        <v>0.75</v>
      </c>
    </row>
    <row r="9" spans="1:4" x14ac:dyDescent="0.2">
      <c r="B9" s="27" t="s">
        <v>144</v>
      </c>
      <c r="C9" s="43">
        <v>0.5</v>
      </c>
    </row>
    <row r="10" spans="1:4" x14ac:dyDescent="0.2">
      <c r="B10" s="27" t="s">
        <v>114</v>
      </c>
      <c r="C10" s="43">
        <v>0.5</v>
      </c>
    </row>
    <row r="11" spans="1:4" x14ac:dyDescent="0.2">
      <c r="B11" s="27" t="s">
        <v>115</v>
      </c>
      <c r="C11" s="43">
        <v>2.5</v>
      </c>
    </row>
    <row r="12" spans="1:4" x14ac:dyDescent="0.2">
      <c r="B12" s="27" t="s">
        <v>116</v>
      </c>
      <c r="C12" s="43">
        <v>2.5</v>
      </c>
    </row>
    <row r="13" spans="1:4" x14ac:dyDescent="0.2">
      <c r="B13" s="27" t="s">
        <v>117</v>
      </c>
      <c r="C13" s="43">
        <v>0.25</v>
      </c>
    </row>
    <row r="14" spans="1:4" x14ac:dyDescent="0.2">
      <c r="B14" s="27" t="s">
        <v>118</v>
      </c>
      <c r="C14" s="43">
        <v>1.75</v>
      </c>
    </row>
    <row r="15" spans="1:4" ht="13.5" thickBot="1" x14ac:dyDescent="0.25">
      <c r="B15" s="28" t="s">
        <v>119</v>
      </c>
      <c r="C15" s="44">
        <v>0.5</v>
      </c>
    </row>
    <row r="17" spans="1:4" ht="41.25" thickBot="1" x14ac:dyDescent="0.35">
      <c r="A17" s="26" t="s">
        <v>16</v>
      </c>
      <c r="B17" s="32" t="s">
        <v>145</v>
      </c>
      <c r="D17" s="62">
        <v>10</v>
      </c>
    </row>
    <row r="18" spans="1:4" x14ac:dyDescent="0.2">
      <c r="B18" s="21" t="s">
        <v>141</v>
      </c>
      <c r="C18" s="22" t="s">
        <v>8</v>
      </c>
    </row>
    <row r="19" spans="1:4" x14ac:dyDescent="0.2">
      <c r="B19" s="23" t="s">
        <v>142</v>
      </c>
      <c r="C19" s="43">
        <v>0.25</v>
      </c>
    </row>
    <row r="20" spans="1:4" x14ac:dyDescent="0.2">
      <c r="B20" s="23" t="s">
        <v>110</v>
      </c>
      <c r="C20" s="43">
        <v>0.5</v>
      </c>
    </row>
    <row r="21" spans="1:4" x14ac:dyDescent="0.2">
      <c r="B21" s="23" t="s">
        <v>143</v>
      </c>
      <c r="C21" s="43">
        <v>0.75</v>
      </c>
    </row>
    <row r="22" spans="1:4" x14ac:dyDescent="0.2">
      <c r="B22" s="27" t="s">
        <v>111</v>
      </c>
      <c r="C22" s="43">
        <v>0.75</v>
      </c>
    </row>
    <row r="23" spans="1:4" x14ac:dyDescent="0.2">
      <c r="B23" s="27" t="s">
        <v>113</v>
      </c>
      <c r="C23" s="43">
        <v>0.75</v>
      </c>
    </row>
    <row r="24" spans="1:4" x14ac:dyDescent="0.2">
      <c r="B24" s="27" t="s">
        <v>144</v>
      </c>
      <c r="C24" s="43">
        <v>0.75</v>
      </c>
    </row>
    <row r="25" spans="1:4" x14ac:dyDescent="0.2">
      <c r="B25" s="27" t="s">
        <v>114</v>
      </c>
      <c r="C25" s="43">
        <v>0.75</v>
      </c>
    </row>
    <row r="26" spans="1:4" x14ac:dyDescent="0.2">
      <c r="B26" s="27" t="s">
        <v>115</v>
      </c>
      <c r="C26" s="43">
        <v>3</v>
      </c>
    </row>
    <row r="27" spans="1:4" x14ac:dyDescent="0.2">
      <c r="B27" s="27" t="s">
        <v>116</v>
      </c>
      <c r="C27" s="43">
        <v>3</v>
      </c>
    </row>
    <row r="28" spans="1:4" x14ac:dyDescent="0.2">
      <c r="B28" s="27" t="s">
        <v>117</v>
      </c>
      <c r="C28" s="43">
        <v>0.25</v>
      </c>
    </row>
    <row r="29" spans="1:4" x14ac:dyDescent="0.2">
      <c r="B29" s="27" t="s">
        <v>118</v>
      </c>
      <c r="C29" s="43">
        <v>2</v>
      </c>
    </row>
    <row r="30" spans="1:4" ht="13.5" thickBot="1" x14ac:dyDescent="0.25">
      <c r="B30" s="28" t="s">
        <v>119</v>
      </c>
      <c r="C30" s="44">
        <v>0.5</v>
      </c>
    </row>
    <row r="32" spans="1:4" ht="81.75" thickBot="1" x14ac:dyDescent="0.35">
      <c r="A32" s="26"/>
      <c r="B32" s="32" t="s">
        <v>255</v>
      </c>
    </row>
    <row r="33" spans="1:4" x14ac:dyDescent="0.2">
      <c r="B33" s="21" t="s">
        <v>141</v>
      </c>
      <c r="C33" s="22" t="s">
        <v>8</v>
      </c>
    </row>
    <row r="34" spans="1:4" ht="27" x14ac:dyDescent="0.3">
      <c r="A34" s="26" t="s">
        <v>17</v>
      </c>
      <c r="B34" s="39" t="s">
        <v>227</v>
      </c>
      <c r="C34" s="40" t="s">
        <v>225</v>
      </c>
      <c r="D34" s="62">
        <v>42</v>
      </c>
    </row>
    <row r="35" spans="1:4" ht="21" thickBot="1" x14ac:dyDescent="0.35">
      <c r="A35" s="26" t="s">
        <v>18</v>
      </c>
      <c r="B35" s="28" t="s">
        <v>226</v>
      </c>
      <c r="C35" s="25">
        <v>70</v>
      </c>
      <c r="D35" s="62">
        <v>70</v>
      </c>
    </row>
    <row r="37" spans="1:4" ht="21" thickBot="1" x14ac:dyDescent="0.35">
      <c r="A37" s="26" t="s">
        <v>40</v>
      </c>
      <c r="B37" s="26" t="s">
        <v>146</v>
      </c>
      <c r="D37" s="62">
        <v>11.75</v>
      </c>
    </row>
    <row r="38" spans="1:4" x14ac:dyDescent="0.2">
      <c r="B38" s="21" t="s">
        <v>141</v>
      </c>
      <c r="C38" s="22" t="s">
        <v>8</v>
      </c>
    </row>
    <row r="39" spans="1:4" x14ac:dyDescent="0.2">
      <c r="B39" s="23" t="s">
        <v>142</v>
      </c>
      <c r="C39" s="43">
        <v>0.25</v>
      </c>
    </row>
    <row r="40" spans="1:4" x14ac:dyDescent="0.2">
      <c r="B40" s="23" t="s">
        <v>110</v>
      </c>
      <c r="C40" s="43">
        <v>0.5</v>
      </c>
    </row>
    <row r="41" spans="1:4" x14ac:dyDescent="0.2">
      <c r="B41" s="23" t="s">
        <v>143</v>
      </c>
      <c r="C41" s="43">
        <v>0.5</v>
      </c>
    </row>
    <row r="42" spans="1:4" x14ac:dyDescent="0.2">
      <c r="B42" s="27" t="s">
        <v>111</v>
      </c>
      <c r="C42" s="43">
        <v>0.5</v>
      </c>
    </row>
    <row r="43" spans="1:4" x14ac:dyDescent="0.2">
      <c r="B43" s="27" t="s">
        <v>113</v>
      </c>
      <c r="C43" s="43">
        <v>0.75</v>
      </c>
    </row>
    <row r="44" spans="1:4" x14ac:dyDescent="0.2">
      <c r="B44" s="27" t="s">
        <v>144</v>
      </c>
      <c r="C44" s="43">
        <v>0.5</v>
      </c>
    </row>
    <row r="45" spans="1:4" x14ac:dyDescent="0.2">
      <c r="B45" s="27" t="s">
        <v>114</v>
      </c>
      <c r="C45" s="43">
        <v>0.5</v>
      </c>
    </row>
    <row r="46" spans="1:4" x14ac:dyDescent="0.2">
      <c r="B46" s="27" t="s">
        <v>115</v>
      </c>
      <c r="C46" s="43">
        <v>3</v>
      </c>
    </row>
    <row r="47" spans="1:4" x14ac:dyDescent="0.2">
      <c r="B47" s="27" t="s">
        <v>116</v>
      </c>
      <c r="C47" s="43">
        <v>3</v>
      </c>
    </row>
    <row r="48" spans="1:4" x14ac:dyDescent="0.2">
      <c r="B48" s="27" t="s">
        <v>117</v>
      </c>
      <c r="C48" s="43">
        <v>0.25</v>
      </c>
    </row>
    <row r="49" spans="1:4" x14ac:dyDescent="0.2">
      <c r="B49" s="27" t="s">
        <v>118</v>
      </c>
      <c r="C49" s="43">
        <v>2</v>
      </c>
    </row>
    <row r="50" spans="1:4" ht="13.5" thickBot="1" x14ac:dyDescent="0.25">
      <c r="B50" s="28" t="s">
        <v>119</v>
      </c>
      <c r="C50" s="44">
        <v>0.5</v>
      </c>
    </row>
    <row r="52" spans="1:4" ht="81" x14ac:dyDescent="0.3">
      <c r="A52" s="26" t="s">
        <v>41</v>
      </c>
      <c r="B52" s="45" t="s">
        <v>106</v>
      </c>
      <c r="C52" s="46" t="s">
        <v>151</v>
      </c>
      <c r="D52" s="62">
        <v>10</v>
      </c>
    </row>
    <row r="54" spans="1:4" ht="21" thickBot="1" x14ac:dyDescent="0.35">
      <c r="A54" s="26" t="s">
        <v>42</v>
      </c>
      <c r="B54" s="32" t="s">
        <v>228</v>
      </c>
      <c r="D54" s="62">
        <v>7</v>
      </c>
    </row>
    <row r="55" spans="1:4" x14ac:dyDescent="0.2">
      <c r="B55" s="21" t="s">
        <v>141</v>
      </c>
      <c r="C55" s="22" t="s">
        <v>8</v>
      </c>
    </row>
    <row r="56" spans="1:4" x14ac:dyDescent="0.2">
      <c r="B56" s="23" t="s">
        <v>142</v>
      </c>
      <c r="C56" s="43">
        <v>0.25</v>
      </c>
    </row>
    <row r="57" spans="1:4" x14ac:dyDescent="0.2">
      <c r="B57" s="23" t="s">
        <v>110</v>
      </c>
      <c r="C57" s="43">
        <v>0.5</v>
      </c>
    </row>
    <row r="58" spans="1:4" x14ac:dyDescent="0.2">
      <c r="B58" s="27" t="s">
        <v>229</v>
      </c>
      <c r="C58" s="47">
        <v>0.25</v>
      </c>
    </row>
    <row r="59" spans="1:4" x14ac:dyDescent="0.2">
      <c r="B59" s="27" t="s">
        <v>113</v>
      </c>
      <c r="C59" s="43">
        <v>0.75</v>
      </c>
    </row>
    <row r="60" spans="1:4" x14ac:dyDescent="0.2">
      <c r="B60" s="27" t="s">
        <v>116</v>
      </c>
      <c r="C60" s="48" t="s">
        <v>155</v>
      </c>
    </row>
    <row r="61" spans="1:4" x14ac:dyDescent="0.2">
      <c r="B61" s="27" t="s">
        <v>117</v>
      </c>
      <c r="C61" s="43">
        <v>0.25</v>
      </c>
    </row>
    <row r="62" spans="1:4" x14ac:dyDescent="0.2">
      <c r="B62" s="27" t="s">
        <v>118</v>
      </c>
      <c r="C62" s="49">
        <v>2</v>
      </c>
    </row>
    <row r="63" spans="1:4" ht="13.5" thickBot="1" x14ac:dyDescent="0.25">
      <c r="B63" s="28" t="s">
        <v>119</v>
      </c>
      <c r="C63" s="44">
        <v>0.5</v>
      </c>
    </row>
    <row r="65" spans="1:4" ht="61.5" thickBot="1" x14ac:dyDescent="0.35">
      <c r="A65" s="26"/>
      <c r="B65" s="32" t="s">
        <v>256</v>
      </c>
    </row>
    <row r="66" spans="1:4" x14ac:dyDescent="0.2">
      <c r="B66" s="21" t="s">
        <v>141</v>
      </c>
      <c r="C66" s="22" t="s">
        <v>8</v>
      </c>
    </row>
    <row r="67" spans="1:4" ht="20.25" x14ac:dyDescent="0.3">
      <c r="A67" s="26" t="s">
        <v>28</v>
      </c>
      <c r="B67" s="39" t="s">
        <v>258</v>
      </c>
      <c r="C67" s="40" t="s">
        <v>39</v>
      </c>
      <c r="D67" s="62">
        <v>30</v>
      </c>
    </row>
    <row r="68" spans="1:4" ht="21" thickBot="1" x14ac:dyDescent="0.35">
      <c r="A68" s="26" t="s">
        <v>29</v>
      </c>
      <c r="B68" s="28" t="s">
        <v>230</v>
      </c>
      <c r="C68" s="25">
        <v>70</v>
      </c>
      <c r="D68" s="62">
        <v>50</v>
      </c>
    </row>
    <row r="70" spans="1:4" ht="21" thickBot="1" x14ac:dyDescent="0.35">
      <c r="A70" s="26" t="s">
        <v>6</v>
      </c>
      <c r="B70" s="32" t="s">
        <v>231</v>
      </c>
      <c r="D70" s="62">
        <v>6.5</v>
      </c>
    </row>
    <row r="71" spans="1:4" x14ac:dyDescent="0.2">
      <c r="B71" s="21" t="s">
        <v>141</v>
      </c>
      <c r="C71" s="22" t="s">
        <v>8</v>
      </c>
    </row>
    <row r="72" spans="1:4" x14ac:dyDescent="0.2">
      <c r="B72" s="23" t="s">
        <v>142</v>
      </c>
      <c r="C72" s="47">
        <v>0.25</v>
      </c>
    </row>
    <row r="73" spans="1:4" x14ac:dyDescent="0.2">
      <c r="B73" s="23" t="s">
        <v>110</v>
      </c>
      <c r="C73" s="43">
        <v>0.5</v>
      </c>
    </row>
    <row r="74" spans="1:4" x14ac:dyDescent="0.2">
      <c r="B74" s="27" t="s">
        <v>229</v>
      </c>
      <c r="C74" s="47">
        <v>0.25</v>
      </c>
    </row>
    <row r="75" spans="1:4" x14ac:dyDescent="0.2">
      <c r="B75" s="27" t="s">
        <v>113</v>
      </c>
      <c r="C75" s="43">
        <v>0.75</v>
      </c>
    </row>
    <row r="76" spans="1:4" x14ac:dyDescent="0.2">
      <c r="B76" s="27" t="s">
        <v>116</v>
      </c>
      <c r="C76" s="48" t="s">
        <v>155</v>
      </c>
    </row>
    <row r="77" spans="1:4" x14ac:dyDescent="0.2">
      <c r="B77" s="27" t="s">
        <v>117</v>
      </c>
      <c r="C77" s="43">
        <v>0.25</v>
      </c>
    </row>
    <row r="78" spans="1:4" x14ac:dyDescent="0.2">
      <c r="B78" s="27" t="s">
        <v>118</v>
      </c>
      <c r="C78" s="49">
        <v>2</v>
      </c>
    </row>
    <row r="79" spans="1:4" ht="13.5" thickBot="1" x14ac:dyDescent="0.25">
      <c r="B79" s="28" t="s">
        <v>119</v>
      </c>
      <c r="C79" s="44">
        <v>0.5</v>
      </c>
    </row>
    <row r="81" spans="1:4" ht="20.25" x14ac:dyDescent="0.3">
      <c r="A81" s="26" t="s">
        <v>43</v>
      </c>
      <c r="B81" s="45" t="s">
        <v>232</v>
      </c>
      <c r="C81" s="46" t="s">
        <v>259</v>
      </c>
      <c r="D81" s="62">
        <v>40</v>
      </c>
    </row>
    <row r="82" spans="1:4" ht="20.25" x14ac:dyDescent="0.3">
      <c r="A82" s="26"/>
      <c r="B82" s="32"/>
      <c r="C82" s="34"/>
    </row>
    <row r="83" spans="1:4" ht="41.25" thickBot="1" x14ac:dyDescent="0.35">
      <c r="A83" s="26"/>
      <c r="B83" s="32" t="s">
        <v>233</v>
      </c>
    </row>
    <row r="84" spans="1:4" x14ac:dyDescent="0.2">
      <c r="B84" s="21" t="s">
        <v>141</v>
      </c>
      <c r="C84" s="22" t="s">
        <v>8</v>
      </c>
    </row>
    <row r="85" spans="1:4" ht="20.25" x14ac:dyDescent="0.3">
      <c r="A85" s="26" t="s">
        <v>32</v>
      </c>
      <c r="B85" s="39" t="s">
        <v>234</v>
      </c>
      <c r="C85" s="42">
        <v>10</v>
      </c>
      <c r="D85" s="62">
        <v>10</v>
      </c>
    </row>
    <row r="86" spans="1:4" ht="21" thickBot="1" x14ac:dyDescent="0.35">
      <c r="A86" s="26" t="s">
        <v>33</v>
      </c>
      <c r="B86" s="28" t="s">
        <v>257</v>
      </c>
      <c r="C86" s="25">
        <v>15</v>
      </c>
      <c r="D86" s="62">
        <v>15</v>
      </c>
    </row>
    <row r="87" spans="1:4" ht="20.25" x14ac:dyDescent="0.3">
      <c r="A87" s="26"/>
      <c r="B87" s="32"/>
      <c r="C87" s="34"/>
    </row>
    <row r="88" spans="1:4" ht="81" x14ac:dyDescent="0.3">
      <c r="A88" s="26" t="s">
        <v>44</v>
      </c>
      <c r="B88" s="45" t="s">
        <v>235</v>
      </c>
      <c r="C88" s="46" t="s">
        <v>260</v>
      </c>
      <c r="D88" s="62">
        <v>35</v>
      </c>
    </row>
    <row r="90" spans="1:4" ht="101.25" x14ac:dyDescent="0.3">
      <c r="A90" s="26" t="s">
        <v>10</v>
      </c>
      <c r="B90" s="45" t="s">
        <v>45</v>
      </c>
      <c r="C90" s="46" t="s">
        <v>261</v>
      </c>
      <c r="D90" s="62">
        <v>50</v>
      </c>
    </row>
  </sheetData>
  <sheetProtection algorithmName="SHA-512" hashValue="Rk3R/g4WICPwanp2ytLpr6Cvz160UyVMWI9hvgTl5pygdq9O/bm46M91Dw44mUqQqrPFJtecCOgbdgzIc3xYsw==" saltValue="pLT/9Atg4cNGZJHgopXzvQ==" spinCount="100000" sheet="1" objects="1" scenarios="1"/>
  <pageMargins left="0.7" right="0.7" top="0.75" bottom="0.75" header="0.3" footer="0.3"/>
  <pageSetup orientation="portrait" r:id="rId1"/>
  <ignoredErrors>
    <ignoredError sqref="C34" twoDigitTextYea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27"/>
  <sheetViews>
    <sheetView workbookViewId="0">
      <selection activeCell="A2" sqref="A2:A16"/>
    </sheetView>
  </sheetViews>
  <sheetFormatPr defaultRowHeight="12.75" x14ac:dyDescent="0.2"/>
  <cols>
    <col min="1" max="1" width="4.5703125" customWidth="1"/>
    <col min="2" max="2" width="7.7109375" bestFit="1" customWidth="1"/>
    <col min="3" max="3" width="4.5703125" bestFit="1" customWidth="1"/>
    <col min="4" max="4" width="7.7109375" bestFit="1" customWidth="1"/>
    <col min="5" max="5" width="6.7109375" bestFit="1" customWidth="1"/>
    <col min="6" max="6" width="4.5703125" bestFit="1" customWidth="1"/>
    <col min="7" max="8" width="5.140625" bestFit="1" customWidth="1"/>
    <col min="9" max="10" width="5.7109375" bestFit="1" customWidth="1"/>
    <col min="11" max="11" width="4.5703125" bestFit="1" customWidth="1"/>
    <col min="12" max="12" width="5.7109375" bestFit="1" customWidth="1"/>
    <col min="13" max="13" width="4.5703125" bestFit="1" customWidth="1"/>
  </cols>
  <sheetData>
    <row r="1" spans="1:14" ht="191.25" x14ac:dyDescent="0.2">
      <c r="A1" t="s">
        <v>7</v>
      </c>
      <c r="B1" s="18" t="s">
        <v>121</v>
      </c>
      <c r="C1" s="18" t="s">
        <v>110</v>
      </c>
      <c r="D1" s="38" t="s">
        <v>224</v>
      </c>
      <c r="E1" s="18" t="s">
        <v>111</v>
      </c>
      <c r="F1" s="18" t="s">
        <v>113</v>
      </c>
      <c r="G1" s="38" t="s">
        <v>144</v>
      </c>
      <c r="H1" s="18" t="s">
        <v>114</v>
      </c>
      <c r="I1" s="18" t="s">
        <v>115</v>
      </c>
      <c r="J1" s="18" t="s">
        <v>116</v>
      </c>
      <c r="K1" s="18" t="s">
        <v>117</v>
      </c>
      <c r="L1" s="18" t="s">
        <v>118</v>
      </c>
      <c r="M1" s="18" t="s">
        <v>119</v>
      </c>
      <c r="N1" s="18" t="s">
        <v>125</v>
      </c>
    </row>
    <row r="2" spans="1:14" x14ac:dyDescent="0.2">
      <c r="A2" s="2" t="s">
        <v>15</v>
      </c>
      <c r="B2" s="19">
        <v>0.25</v>
      </c>
      <c r="C2" s="19">
        <v>0.5</v>
      </c>
      <c r="D2" s="19">
        <v>0.5</v>
      </c>
      <c r="E2" s="19">
        <v>0.5</v>
      </c>
      <c r="F2" s="19">
        <v>0.75</v>
      </c>
      <c r="G2" s="19">
        <v>0.5</v>
      </c>
      <c r="H2" s="19">
        <v>0.5</v>
      </c>
      <c r="I2" s="19">
        <v>2.5</v>
      </c>
      <c r="J2" s="19">
        <v>2.5</v>
      </c>
      <c r="K2" s="19">
        <v>0.25</v>
      </c>
      <c r="L2" s="19">
        <v>1.75</v>
      </c>
      <c r="M2" s="19">
        <v>0.5</v>
      </c>
      <c r="N2" s="19">
        <v>0</v>
      </c>
    </row>
    <row r="3" spans="1:14" x14ac:dyDescent="0.2">
      <c r="A3" s="2" t="s">
        <v>16</v>
      </c>
      <c r="B3" s="19">
        <v>0.25</v>
      </c>
      <c r="C3" s="19">
        <v>0.5</v>
      </c>
      <c r="D3" s="19">
        <v>0.75</v>
      </c>
      <c r="E3" s="19">
        <v>0.75</v>
      </c>
      <c r="F3" s="19">
        <v>0.75</v>
      </c>
      <c r="G3" s="19">
        <v>0.75</v>
      </c>
      <c r="H3" s="19">
        <v>0.75</v>
      </c>
      <c r="I3" s="19">
        <v>3</v>
      </c>
      <c r="J3" s="19">
        <v>3</v>
      </c>
      <c r="K3" s="19">
        <v>0.25</v>
      </c>
      <c r="L3" s="19">
        <v>2</v>
      </c>
      <c r="M3" s="19">
        <v>0.5</v>
      </c>
      <c r="N3" s="19">
        <v>0</v>
      </c>
    </row>
    <row r="4" spans="1:14" x14ac:dyDescent="0.2">
      <c r="A4" s="2" t="s">
        <v>17</v>
      </c>
      <c r="B4" s="19">
        <v>0</v>
      </c>
      <c r="C4" s="19">
        <v>0</v>
      </c>
      <c r="D4" s="19">
        <v>0</v>
      </c>
      <c r="E4" s="19">
        <v>0</v>
      </c>
      <c r="F4" s="19">
        <v>0</v>
      </c>
      <c r="G4" s="19">
        <v>0</v>
      </c>
      <c r="H4" s="19">
        <v>0</v>
      </c>
      <c r="I4" s="19">
        <v>0</v>
      </c>
      <c r="J4" s="19">
        <v>0</v>
      </c>
      <c r="K4" s="19">
        <v>0</v>
      </c>
      <c r="L4" s="19">
        <v>0</v>
      </c>
      <c r="M4" s="19">
        <v>0</v>
      </c>
      <c r="N4" s="19">
        <v>7</v>
      </c>
    </row>
    <row r="5" spans="1:14" x14ac:dyDescent="0.2">
      <c r="A5" s="2" t="s">
        <v>18</v>
      </c>
      <c r="B5" s="19">
        <v>0</v>
      </c>
      <c r="C5" s="19">
        <v>0</v>
      </c>
      <c r="D5" s="19">
        <v>0</v>
      </c>
      <c r="E5" s="19">
        <v>0</v>
      </c>
      <c r="F5" s="19">
        <v>0</v>
      </c>
      <c r="G5" s="19">
        <v>0</v>
      </c>
      <c r="H5" s="19">
        <v>0</v>
      </c>
      <c r="I5" s="19">
        <v>0</v>
      </c>
      <c r="J5" s="19">
        <v>0</v>
      </c>
      <c r="K5" s="19">
        <v>0</v>
      </c>
      <c r="L5" s="19">
        <v>0</v>
      </c>
      <c r="M5" s="19">
        <v>0</v>
      </c>
      <c r="N5" s="19">
        <v>70</v>
      </c>
    </row>
    <row r="6" spans="1:14" x14ac:dyDescent="0.2">
      <c r="A6" s="2" t="s">
        <v>40</v>
      </c>
      <c r="B6" s="19">
        <v>0.25</v>
      </c>
      <c r="C6" s="19">
        <v>0.5</v>
      </c>
      <c r="D6" s="19">
        <v>0.5</v>
      </c>
      <c r="E6" s="19">
        <v>0.5</v>
      </c>
      <c r="F6" s="19">
        <v>0.75</v>
      </c>
      <c r="G6" s="19">
        <v>0.5</v>
      </c>
      <c r="H6" s="19">
        <v>0.5</v>
      </c>
      <c r="I6" s="19">
        <v>3</v>
      </c>
      <c r="J6" s="19">
        <v>3</v>
      </c>
      <c r="K6" s="19">
        <v>0.25</v>
      </c>
      <c r="L6" s="19">
        <v>2</v>
      </c>
      <c r="M6" s="19">
        <v>0.5</v>
      </c>
      <c r="N6" s="19">
        <v>0</v>
      </c>
    </row>
    <row r="7" spans="1:14" x14ac:dyDescent="0.2">
      <c r="A7" s="2" t="s">
        <v>41</v>
      </c>
      <c r="B7" s="19">
        <v>0</v>
      </c>
      <c r="C7" s="19">
        <v>0</v>
      </c>
      <c r="D7" s="19">
        <v>0</v>
      </c>
      <c r="E7" s="19">
        <v>0</v>
      </c>
      <c r="F7" s="19">
        <v>0</v>
      </c>
      <c r="G7" s="19">
        <v>0</v>
      </c>
      <c r="H7" s="19">
        <v>0</v>
      </c>
      <c r="I7" s="19">
        <v>0</v>
      </c>
      <c r="J7" s="19">
        <v>0</v>
      </c>
      <c r="K7" s="19">
        <v>0</v>
      </c>
      <c r="L7" s="19">
        <v>0</v>
      </c>
      <c r="M7" s="19">
        <v>0</v>
      </c>
      <c r="N7" s="19">
        <v>1</v>
      </c>
    </row>
    <row r="8" spans="1:14" x14ac:dyDescent="0.2">
      <c r="A8" s="2" t="s">
        <v>42</v>
      </c>
      <c r="B8" s="19">
        <v>0.25</v>
      </c>
      <c r="C8" s="19">
        <v>0.5</v>
      </c>
      <c r="D8" s="19">
        <v>0.25</v>
      </c>
      <c r="E8" s="19">
        <v>0</v>
      </c>
      <c r="F8" s="19">
        <v>0.75</v>
      </c>
      <c r="G8" s="19">
        <v>0</v>
      </c>
      <c r="H8" s="19">
        <v>0</v>
      </c>
      <c r="I8" s="19">
        <v>0</v>
      </c>
      <c r="J8" s="19">
        <v>1</v>
      </c>
      <c r="K8" s="19">
        <v>0.25</v>
      </c>
      <c r="L8" s="19">
        <v>2</v>
      </c>
      <c r="M8" s="19">
        <v>0.5</v>
      </c>
      <c r="N8" s="19">
        <v>0</v>
      </c>
    </row>
    <row r="9" spans="1:14" x14ac:dyDescent="0.2">
      <c r="A9" s="2" t="s">
        <v>28</v>
      </c>
      <c r="B9" s="19">
        <v>0</v>
      </c>
      <c r="C9" s="19">
        <v>0</v>
      </c>
      <c r="D9" s="19">
        <v>0</v>
      </c>
      <c r="E9" s="19">
        <v>0</v>
      </c>
      <c r="F9" s="19">
        <v>0</v>
      </c>
      <c r="G9" s="19">
        <v>0</v>
      </c>
      <c r="H9" s="19">
        <v>0</v>
      </c>
      <c r="I9" s="19">
        <v>0</v>
      </c>
      <c r="J9" s="19">
        <v>0</v>
      </c>
      <c r="K9" s="19">
        <v>0</v>
      </c>
      <c r="L9" s="19">
        <v>0</v>
      </c>
      <c r="M9" s="19">
        <v>0</v>
      </c>
      <c r="N9">
        <v>5</v>
      </c>
    </row>
    <row r="10" spans="1:14" x14ac:dyDescent="0.2">
      <c r="A10" s="2" t="s">
        <v>29</v>
      </c>
      <c r="B10" s="19">
        <v>0</v>
      </c>
      <c r="C10" s="19">
        <v>0</v>
      </c>
      <c r="D10" s="19">
        <v>0</v>
      </c>
      <c r="E10" s="19">
        <v>0</v>
      </c>
      <c r="F10" s="19">
        <v>0</v>
      </c>
      <c r="G10" s="19">
        <v>0</v>
      </c>
      <c r="H10" s="19">
        <v>0</v>
      </c>
      <c r="I10" s="19">
        <v>0</v>
      </c>
      <c r="J10" s="19">
        <v>0</v>
      </c>
      <c r="K10" s="19">
        <v>0</v>
      </c>
      <c r="L10" s="19">
        <v>0</v>
      </c>
      <c r="M10" s="19">
        <v>0</v>
      </c>
      <c r="N10">
        <v>30</v>
      </c>
    </row>
    <row r="11" spans="1:14" x14ac:dyDescent="0.2">
      <c r="A11" s="2" t="s">
        <v>6</v>
      </c>
      <c r="B11" s="19">
        <v>0.25</v>
      </c>
      <c r="C11" s="19">
        <v>0.5</v>
      </c>
      <c r="D11" s="19">
        <v>0.25</v>
      </c>
      <c r="E11" s="19">
        <v>0</v>
      </c>
      <c r="F11" s="19">
        <v>0.75</v>
      </c>
      <c r="G11" s="19">
        <v>0</v>
      </c>
      <c r="H11" s="19">
        <v>0</v>
      </c>
      <c r="I11" s="19">
        <v>0</v>
      </c>
      <c r="J11" s="19">
        <v>1</v>
      </c>
      <c r="K11" s="19">
        <v>0.25</v>
      </c>
      <c r="L11" s="19">
        <v>2</v>
      </c>
      <c r="M11" s="19">
        <v>0.5</v>
      </c>
      <c r="N11" s="19">
        <v>0</v>
      </c>
    </row>
    <row r="12" spans="1:14" x14ac:dyDescent="0.2">
      <c r="A12" s="2" t="s">
        <v>43</v>
      </c>
      <c r="B12" s="19">
        <v>0</v>
      </c>
      <c r="C12" s="19">
        <v>0</v>
      </c>
      <c r="D12" s="19">
        <v>0</v>
      </c>
      <c r="E12" s="19">
        <v>0</v>
      </c>
      <c r="F12" s="19">
        <v>0</v>
      </c>
      <c r="G12" s="19">
        <v>0</v>
      </c>
      <c r="H12" s="19">
        <v>0</v>
      </c>
      <c r="I12" s="19">
        <v>0</v>
      </c>
      <c r="J12" s="19">
        <v>0</v>
      </c>
      <c r="K12" s="19">
        <v>0</v>
      </c>
      <c r="L12" s="19">
        <v>0</v>
      </c>
      <c r="M12" s="19">
        <v>0</v>
      </c>
      <c r="N12">
        <v>20</v>
      </c>
    </row>
    <row r="13" spans="1:14" x14ac:dyDescent="0.2">
      <c r="A13" s="2" t="s">
        <v>32</v>
      </c>
      <c r="B13" s="19">
        <v>0</v>
      </c>
      <c r="C13" s="19">
        <v>0</v>
      </c>
      <c r="D13" s="19">
        <v>0</v>
      </c>
      <c r="E13" s="19">
        <v>0</v>
      </c>
      <c r="F13" s="19">
        <v>0</v>
      </c>
      <c r="G13" s="19">
        <v>0</v>
      </c>
      <c r="H13" s="19">
        <v>0</v>
      </c>
      <c r="I13" s="19">
        <v>0</v>
      </c>
      <c r="J13" s="19">
        <v>0</v>
      </c>
      <c r="K13" s="19">
        <v>0</v>
      </c>
      <c r="L13" s="19">
        <v>0</v>
      </c>
      <c r="M13" s="19">
        <v>0</v>
      </c>
      <c r="N13">
        <v>10</v>
      </c>
    </row>
    <row r="14" spans="1:14" x14ac:dyDescent="0.2">
      <c r="A14" s="2" t="s">
        <v>33</v>
      </c>
      <c r="B14" s="19">
        <v>0</v>
      </c>
      <c r="C14" s="19">
        <v>0</v>
      </c>
      <c r="D14" s="19">
        <v>0</v>
      </c>
      <c r="E14" s="19">
        <v>0</v>
      </c>
      <c r="F14" s="19">
        <v>0</v>
      </c>
      <c r="G14" s="19">
        <v>0</v>
      </c>
      <c r="H14" s="19">
        <v>0</v>
      </c>
      <c r="I14" s="19">
        <v>0</v>
      </c>
      <c r="J14" s="19">
        <v>0</v>
      </c>
      <c r="K14" s="19">
        <v>0</v>
      </c>
      <c r="L14" s="19">
        <v>0</v>
      </c>
      <c r="M14" s="19">
        <v>0</v>
      </c>
      <c r="N14">
        <v>15</v>
      </c>
    </row>
    <row r="15" spans="1:14" x14ac:dyDescent="0.2">
      <c r="A15" s="2" t="s">
        <v>44</v>
      </c>
      <c r="B15" s="19">
        <v>0</v>
      </c>
      <c r="C15" s="19">
        <v>0</v>
      </c>
      <c r="D15" s="19">
        <v>0</v>
      </c>
      <c r="E15" s="19">
        <v>0</v>
      </c>
      <c r="F15" s="19">
        <v>0</v>
      </c>
      <c r="G15" s="19">
        <v>0</v>
      </c>
      <c r="H15" s="19">
        <v>0</v>
      </c>
      <c r="I15" s="19">
        <v>0</v>
      </c>
      <c r="J15" s="19">
        <v>0</v>
      </c>
      <c r="K15" s="19">
        <v>0</v>
      </c>
      <c r="L15" s="19">
        <v>0</v>
      </c>
      <c r="M15" s="19">
        <v>0</v>
      </c>
      <c r="N15">
        <v>5</v>
      </c>
    </row>
    <row r="16" spans="1:14" x14ac:dyDescent="0.2">
      <c r="A16" s="2" t="s">
        <v>10</v>
      </c>
      <c r="B16" s="19">
        <v>0</v>
      </c>
      <c r="C16" s="19">
        <v>0</v>
      </c>
      <c r="D16" s="19">
        <v>0</v>
      </c>
      <c r="E16" s="19">
        <v>0</v>
      </c>
      <c r="F16" s="19">
        <v>0</v>
      </c>
      <c r="G16" s="19">
        <v>0</v>
      </c>
      <c r="H16" s="19">
        <v>0</v>
      </c>
      <c r="I16" s="19">
        <v>0</v>
      </c>
      <c r="J16" s="19">
        <v>0</v>
      </c>
      <c r="K16" s="19">
        <v>0</v>
      </c>
      <c r="L16" s="19">
        <v>0</v>
      </c>
      <c r="M16" s="19">
        <v>0</v>
      </c>
      <c r="N16">
        <v>10</v>
      </c>
    </row>
    <row r="27" ht="27" customHeight="1" x14ac:dyDescent="0.2"/>
  </sheetData>
  <pageMargins left="0.75" right="0.75" top="1" bottom="1" header="0.5" footer="0.5"/>
  <pageSetup orientation="landscape" horizontalDpi="0" verticalDpi="0" r:id="rId1"/>
  <headerFooter alignWithMargins="0">
    <oddHeader>&amp;CAppendix 3 (Mass Appraisal) Rules</oddHead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W135"/>
  <sheetViews>
    <sheetView zoomScaleNormal="100" workbookViewId="0">
      <pane ySplit="9" topLeftCell="A10" activePane="bottomLeft" state="frozen"/>
      <selection pane="bottomLeft" activeCell="B10" sqref="B10"/>
    </sheetView>
  </sheetViews>
  <sheetFormatPr defaultRowHeight="12.75" x14ac:dyDescent="0.2"/>
  <cols>
    <col min="1" max="1" width="1.7109375" style="63" customWidth="1"/>
    <col min="2" max="2" width="11.7109375" style="63" customWidth="1"/>
    <col min="3" max="3" width="10.7109375" style="63" customWidth="1"/>
    <col min="4" max="4" width="29.85546875" style="63" customWidth="1"/>
    <col min="5" max="5" width="5.28515625" style="63" customWidth="1"/>
    <col min="6" max="6" width="4" style="63" customWidth="1"/>
    <col min="7" max="8" width="7.42578125" style="63" customWidth="1"/>
    <col min="9" max="32" width="2.42578125" style="63" customWidth="1"/>
    <col min="33" max="16384" width="9.140625" style="63"/>
  </cols>
  <sheetData>
    <row r="1" spans="1:49" ht="31.5" customHeight="1" x14ac:dyDescent="0.35">
      <c r="A1" s="96"/>
      <c r="B1" s="152" t="s">
        <v>105</v>
      </c>
      <c r="C1" s="152"/>
      <c r="D1" s="152"/>
      <c r="E1" s="152"/>
      <c r="F1" s="152"/>
      <c r="G1" s="152"/>
      <c r="H1" s="118"/>
      <c r="I1" s="150" t="s">
        <v>295</v>
      </c>
      <c r="J1" s="151"/>
      <c r="K1" s="151"/>
      <c r="L1" s="151"/>
      <c r="M1" s="151"/>
      <c r="N1" s="151"/>
      <c r="O1" s="151"/>
      <c r="P1" s="151"/>
      <c r="Q1" s="151"/>
      <c r="R1" s="151"/>
      <c r="S1" s="151"/>
      <c r="T1" s="151"/>
      <c r="U1" s="151"/>
      <c r="V1" s="151"/>
      <c r="W1" s="151"/>
      <c r="X1" s="151"/>
      <c r="Y1" s="151"/>
      <c r="Z1" s="151"/>
      <c r="AA1" s="151"/>
      <c r="AB1" s="151"/>
      <c r="AC1" s="151"/>
      <c r="AD1" s="151"/>
      <c r="AE1" s="151"/>
      <c r="AF1" s="151"/>
    </row>
    <row r="2" spans="1:49" ht="36.75" customHeight="1" x14ac:dyDescent="0.2">
      <c r="A2" s="124" t="s">
        <v>279</v>
      </c>
      <c r="B2" s="124"/>
      <c r="C2" s="124"/>
      <c r="D2" s="124"/>
      <c r="E2" s="125"/>
      <c r="F2" s="148" t="s">
        <v>137</v>
      </c>
      <c r="G2" s="113"/>
      <c r="H2" s="113"/>
      <c r="I2" s="132" t="s">
        <v>121</v>
      </c>
      <c r="J2" s="132"/>
      <c r="K2" s="132" t="s">
        <v>110</v>
      </c>
      <c r="L2" s="132"/>
      <c r="M2" s="132" t="s">
        <v>252</v>
      </c>
      <c r="N2" s="132"/>
      <c r="O2" s="132" t="s">
        <v>111</v>
      </c>
      <c r="P2" s="132"/>
      <c r="Q2" s="132" t="s">
        <v>113</v>
      </c>
      <c r="R2" s="132"/>
      <c r="S2" s="132" t="s">
        <v>139</v>
      </c>
      <c r="T2" s="132"/>
      <c r="U2" s="132" t="s">
        <v>114</v>
      </c>
      <c r="V2" s="132"/>
      <c r="W2" s="133" t="s">
        <v>115</v>
      </c>
      <c r="X2" s="133"/>
      <c r="Y2" s="132" t="s">
        <v>116</v>
      </c>
      <c r="Z2" s="132"/>
      <c r="AA2" s="132" t="s">
        <v>117</v>
      </c>
      <c r="AB2" s="132"/>
      <c r="AC2" s="133" t="s">
        <v>118</v>
      </c>
      <c r="AD2" s="133"/>
      <c r="AE2" s="132" t="s">
        <v>119</v>
      </c>
      <c r="AF2" s="132"/>
    </row>
    <row r="3" spans="1:49" ht="65.25" customHeight="1" x14ac:dyDescent="0.2">
      <c r="A3" s="126" t="s">
        <v>281</v>
      </c>
      <c r="B3" s="126"/>
      <c r="C3" s="126"/>
      <c r="D3" s="126"/>
      <c r="E3" s="127"/>
      <c r="F3" s="149"/>
      <c r="G3" s="114"/>
      <c r="H3" s="114"/>
      <c r="I3" s="132"/>
      <c r="J3" s="132"/>
      <c r="K3" s="132"/>
      <c r="L3" s="132"/>
      <c r="M3" s="132"/>
      <c r="N3" s="132"/>
      <c r="O3" s="132"/>
      <c r="P3" s="132"/>
      <c r="Q3" s="132"/>
      <c r="R3" s="132"/>
      <c r="S3" s="132"/>
      <c r="T3" s="132"/>
      <c r="U3" s="132"/>
      <c r="V3" s="132"/>
      <c r="W3" s="133"/>
      <c r="X3" s="133"/>
      <c r="Y3" s="132"/>
      <c r="Z3" s="132"/>
      <c r="AA3" s="132"/>
      <c r="AB3" s="132"/>
      <c r="AC3" s="133"/>
      <c r="AD3" s="133"/>
      <c r="AE3" s="132"/>
      <c r="AF3" s="132"/>
    </row>
    <row r="4" spans="1:49" ht="11.25" customHeight="1" x14ac:dyDescent="0.2">
      <c r="A4" s="96"/>
      <c r="B4" s="96"/>
      <c r="C4" s="111"/>
      <c r="D4" s="111"/>
      <c r="E4" s="111"/>
      <c r="F4" s="149"/>
      <c r="G4" s="114"/>
      <c r="H4" s="114"/>
      <c r="I4" s="132"/>
      <c r="J4" s="132"/>
      <c r="K4" s="132"/>
      <c r="L4" s="132"/>
      <c r="M4" s="132"/>
      <c r="N4" s="132"/>
      <c r="O4" s="132"/>
      <c r="P4" s="132"/>
      <c r="Q4" s="132"/>
      <c r="R4" s="132"/>
      <c r="S4" s="132"/>
      <c r="T4" s="132"/>
      <c r="U4" s="132"/>
      <c r="V4" s="132"/>
      <c r="W4" s="133"/>
      <c r="X4" s="133"/>
      <c r="Y4" s="132"/>
      <c r="Z4" s="132"/>
      <c r="AA4" s="132"/>
      <c r="AB4" s="132"/>
      <c r="AC4" s="133"/>
      <c r="AD4" s="133"/>
      <c r="AE4" s="132"/>
      <c r="AF4" s="132"/>
    </row>
    <row r="5" spans="1:49" ht="27" customHeight="1" x14ac:dyDescent="0.2">
      <c r="A5" s="128" t="s">
        <v>282</v>
      </c>
      <c r="B5" s="128"/>
      <c r="C5" s="128"/>
      <c r="D5" s="128"/>
      <c r="E5" s="129"/>
      <c r="F5" s="149"/>
      <c r="G5" s="111"/>
      <c r="H5" s="111"/>
      <c r="I5" s="132"/>
      <c r="J5" s="132"/>
      <c r="K5" s="132"/>
      <c r="L5" s="132"/>
      <c r="M5" s="132"/>
      <c r="N5" s="132"/>
      <c r="O5" s="132"/>
      <c r="P5" s="132"/>
      <c r="Q5" s="132"/>
      <c r="R5" s="132"/>
      <c r="S5" s="132"/>
      <c r="T5" s="132"/>
      <c r="U5" s="132"/>
      <c r="V5" s="132"/>
      <c r="W5" s="133"/>
      <c r="X5" s="133"/>
      <c r="Y5" s="132"/>
      <c r="Z5" s="132"/>
      <c r="AA5" s="132"/>
      <c r="AB5" s="132"/>
      <c r="AC5" s="133"/>
      <c r="AD5" s="133"/>
      <c r="AE5" s="132"/>
      <c r="AF5" s="132"/>
    </row>
    <row r="6" spans="1:49" ht="25.9" customHeight="1" x14ac:dyDescent="0.2">
      <c r="A6" s="130" t="s">
        <v>297</v>
      </c>
      <c r="B6" s="130"/>
      <c r="C6" s="130"/>
      <c r="D6" s="130"/>
      <c r="E6" s="131"/>
      <c r="F6" s="149"/>
      <c r="G6" s="111"/>
      <c r="H6" s="111"/>
      <c r="I6" s="132"/>
      <c r="J6" s="132"/>
      <c r="K6" s="132"/>
      <c r="L6" s="132"/>
      <c r="M6" s="132"/>
      <c r="N6" s="132"/>
      <c r="O6" s="132"/>
      <c r="P6" s="132"/>
      <c r="Q6" s="132"/>
      <c r="R6" s="132"/>
      <c r="S6" s="132"/>
      <c r="T6" s="132"/>
      <c r="U6" s="132"/>
      <c r="V6" s="132"/>
      <c r="W6" s="133"/>
      <c r="X6" s="133"/>
      <c r="Y6" s="132"/>
      <c r="Z6" s="132"/>
      <c r="AA6" s="132"/>
      <c r="AB6" s="132"/>
      <c r="AC6" s="133"/>
      <c r="AD6" s="133"/>
      <c r="AE6" s="132"/>
      <c r="AF6" s="132"/>
    </row>
    <row r="7" spans="1:49" ht="21" customHeight="1" x14ac:dyDescent="0.2">
      <c r="A7" s="130" t="s">
        <v>298</v>
      </c>
      <c r="B7" s="130"/>
      <c r="C7" s="130"/>
      <c r="D7" s="130"/>
      <c r="E7" s="131"/>
      <c r="F7" s="149"/>
      <c r="G7" s="115"/>
      <c r="H7" s="115"/>
      <c r="I7" s="132"/>
      <c r="J7" s="132"/>
      <c r="K7" s="132"/>
      <c r="L7" s="132"/>
      <c r="M7" s="132"/>
      <c r="N7" s="132"/>
      <c r="O7" s="132"/>
      <c r="P7" s="132"/>
      <c r="Q7" s="132"/>
      <c r="R7" s="132"/>
      <c r="S7" s="132"/>
      <c r="T7" s="132"/>
      <c r="U7" s="132"/>
      <c r="V7" s="132"/>
      <c r="W7" s="133"/>
      <c r="X7" s="133"/>
      <c r="Y7" s="132"/>
      <c r="Z7" s="132"/>
      <c r="AA7" s="132"/>
      <c r="AB7" s="132"/>
      <c r="AC7" s="133"/>
      <c r="AD7" s="133"/>
      <c r="AE7" s="132"/>
      <c r="AF7" s="132"/>
    </row>
    <row r="8" spans="1:49" ht="35.25" customHeight="1" x14ac:dyDescent="0.2">
      <c r="A8" s="96"/>
      <c r="B8" s="139" t="s">
        <v>5</v>
      </c>
      <c r="C8" s="134" t="s">
        <v>109</v>
      </c>
      <c r="D8" s="136" t="s">
        <v>0</v>
      </c>
      <c r="E8" s="134" t="s">
        <v>2</v>
      </c>
      <c r="F8" s="140" t="s">
        <v>136</v>
      </c>
      <c r="G8" s="142" t="s">
        <v>291</v>
      </c>
      <c r="H8" s="134" t="s">
        <v>290</v>
      </c>
      <c r="I8" s="132"/>
      <c r="J8" s="132"/>
      <c r="K8" s="132"/>
      <c r="L8" s="132"/>
      <c r="M8" s="132"/>
      <c r="N8" s="132"/>
      <c r="O8" s="132"/>
      <c r="P8" s="132"/>
      <c r="Q8" s="132"/>
      <c r="R8" s="132"/>
      <c r="S8" s="132"/>
      <c r="T8" s="132"/>
      <c r="U8" s="132"/>
      <c r="V8" s="132"/>
      <c r="W8" s="133"/>
      <c r="X8" s="133"/>
      <c r="Y8" s="132"/>
      <c r="Z8" s="132"/>
      <c r="AA8" s="132"/>
      <c r="AB8" s="132"/>
      <c r="AC8" s="133"/>
      <c r="AD8" s="133"/>
      <c r="AE8" s="132"/>
      <c r="AF8" s="132"/>
    </row>
    <row r="9" spans="1:49" x14ac:dyDescent="0.2">
      <c r="A9" s="96"/>
      <c r="B9" s="139"/>
      <c r="C9" s="135"/>
      <c r="D9" s="137"/>
      <c r="E9" s="135"/>
      <c r="F9" s="141"/>
      <c r="G9" s="142"/>
      <c r="H9" s="135"/>
      <c r="I9" s="116" t="s">
        <v>248</v>
      </c>
      <c r="J9" s="116" t="s">
        <v>1</v>
      </c>
      <c r="K9" s="116" t="s">
        <v>248</v>
      </c>
      <c r="L9" s="116" t="s">
        <v>1</v>
      </c>
      <c r="M9" s="116" t="s">
        <v>248</v>
      </c>
      <c r="N9" s="116" t="s">
        <v>1</v>
      </c>
      <c r="O9" s="116" t="s">
        <v>248</v>
      </c>
      <c r="P9" s="116" t="s">
        <v>1</v>
      </c>
      <c r="Q9" s="116" t="s">
        <v>248</v>
      </c>
      <c r="R9" s="116" t="s">
        <v>1</v>
      </c>
      <c r="S9" s="116" t="s">
        <v>248</v>
      </c>
      <c r="T9" s="116" t="s">
        <v>1</v>
      </c>
      <c r="U9" s="116" t="s">
        <v>248</v>
      </c>
      <c r="V9" s="116" t="s">
        <v>1</v>
      </c>
      <c r="W9" s="117" t="s">
        <v>248</v>
      </c>
      <c r="X9" s="116" t="s">
        <v>1</v>
      </c>
      <c r="Y9" s="117" t="s">
        <v>248</v>
      </c>
      <c r="Z9" s="116" t="s">
        <v>1</v>
      </c>
      <c r="AA9" s="116" t="s">
        <v>248</v>
      </c>
      <c r="AB9" s="116" t="s">
        <v>1</v>
      </c>
      <c r="AC9" s="117" t="s">
        <v>249</v>
      </c>
      <c r="AD9" s="116" t="s">
        <v>1</v>
      </c>
      <c r="AE9" s="117" t="s">
        <v>248</v>
      </c>
      <c r="AF9" s="116" t="s">
        <v>1</v>
      </c>
    </row>
    <row r="10" spans="1:49" ht="18" customHeight="1" x14ac:dyDescent="0.2">
      <c r="A10" s="81"/>
      <c r="B10" s="75"/>
      <c r="C10" s="59"/>
      <c r="D10" s="15"/>
      <c r="E10" s="8"/>
      <c r="F10" s="8"/>
      <c r="G10" s="20" t="str">
        <f>IF(F10="","",VLOOKUP(F10,'Appx 2 (Comm) Rules'!$A$1:$C$54,2,FALSE))</f>
        <v/>
      </c>
      <c r="H10" s="80" t="str">
        <f>IF(F10="","",MIN(G10,VLOOKUP(F10,'Appx 2 (Comm) Rules'!$A$1:$E$54,5,0)))</f>
        <v/>
      </c>
      <c r="I10" s="8"/>
      <c r="J10" s="13"/>
      <c r="K10" s="8"/>
      <c r="L10" s="13"/>
      <c r="M10" s="8"/>
      <c r="N10" s="13"/>
      <c r="O10" s="8"/>
      <c r="P10" s="13"/>
      <c r="Q10" s="8"/>
      <c r="R10" s="13"/>
      <c r="S10" s="8"/>
      <c r="T10" s="13"/>
      <c r="U10" s="8"/>
      <c r="V10" s="13"/>
      <c r="W10" s="8"/>
      <c r="X10" s="13"/>
      <c r="Y10" s="8"/>
      <c r="Z10" s="13"/>
      <c r="AA10" s="8"/>
      <c r="AB10" s="13"/>
      <c r="AC10" s="8"/>
      <c r="AD10" s="13"/>
      <c r="AE10" s="8"/>
      <c r="AF10" s="13"/>
    </row>
    <row r="11" spans="1:49" ht="18" customHeight="1" x14ac:dyDescent="0.2">
      <c r="B11" s="75"/>
      <c r="C11" s="59"/>
      <c r="D11" s="15"/>
      <c r="E11" s="8"/>
      <c r="F11" s="8"/>
      <c r="G11" s="20" t="str">
        <f>IF(F11="","",VLOOKUP(F11,'Appx 2 (Comm) Rules'!$A$1:$C$54,2,FALSE))</f>
        <v/>
      </c>
      <c r="H11" s="80" t="str">
        <f>IF(F11="","",MIN(G11,VLOOKUP(F11,'Appx 2 (Comm) Rules'!$A$1:$E$54,5,0)))</f>
        <v/>
      </c>
      <c r="I11" s="8"/>
      <c r="J11" s="13"/>
      <c r="K11" s="8"/>
      <c r="L11" s="13"/>
      <c r="M11" s="8"/>
      <c r="N11" s="13"/>
      <c r="O11" s="8"/>
      <c r="P11" s="13"/>
      <c r="Q11" s="8"/>
      <c r="R11" s="13"/>
      <c r="S11" s="8"/>
      <c r="T11" s="13"/>
      <c r="U11" s="8"/>
      <c r="V11" s="13"/>
      <c r="W11" s="8"/>
      <c r="X11" s="13"/>
      <c r="Y11" s="8"/>
      <c r="Z11" s="13"/>
      <c r="AA11" s="8"/>
      <c r="AB11" s="13"/>
      <c r="AC11" s="8"/>
      <c r="AD11" s="13"/>
      <c r="AE11" s="8"/>
      <c r="AF11" s="13"/>
      <c r="AV11" s="64"/>
      <c r="AW11" s="64"/>
    </row>
    <row r="12" spans="1:49" ht="18" customHeight="1" x14ac:dyDescent="0.2">
      <c r="B12" s="75"/>
      <c r="C12" s="59"/>
      <c r="D12" s="15"/>
      <c r="E12" s="8"/>
      <c r="F12" s="8"/>
      <c r="G12" s="20" t="str">
        <f>IF(F12="","",VLOOKUP(F12,'Appx 2 (Comm) Rules'!$A$1:$C$54,2,FALSE))</f>
        <v/>
      </c>
      <c r="H12" s="80" t="str">
        <f>IF(F12="","",MIN(G12,VLOOKUP(F12,'Appx 2 (Comm) Rules'!$A$1:$E$54,5,0)))</f>
        <v/>
      </c>
      <c r="I12" s="8"/>
      <c r="J12" s="13"/>
      <c r="K12" s="8"/>
      <c r="L12" s="13"/>
      <c r="M12" s="8"/>
      <c r="N12" s="13"/>
      <c r="O12" s="8"/>
      <c r="P12" s="13"/>
      <c r="Q12" s="8"/>
      <c r="R12" s="13"/>
      <c r="S12" s="8"/>
      <c r="T12" s="13"/>
      <c r="U12" s="8"/>
      <c r="V12" s="13"/>
      <c r="W12" s="8"/>
      <c r="X12" s="13"/>
      <c r="Y12" s="8"/>
      <c r="Z12" s="13"/>
      <c r="AA12" s="8"/>
      <c r="AB12" s="13"/>
      <c r="AC12" s="8"/>
      <c r="AD12" s="13"/>
      <c r="AE12" s="8"/>
      <c r="AF12" s="13"/>
      <c r="AV12" s="64"/>
      <c r="AW12" s="64"/>
    </row>
    <row r="13" spans="1:49" ht="18" customHeight="1" x14ac:dyDescent="0.2">
      <c r="B13" s="75"/>
      <c r="C13" s="8"/>
      <c r="D13" s="15"/>
      <c r="E13" s="8"/>
      <c r="F13" s="8"/>
      <c r="G13" s="20" t="str">
        <f>IF(F13="","",VLOOKUP(F13,'Appx 2 (Comm) Rules'!$A$1:$C$54,2,FALSE))</f>
        <v/>
      </c>
      <c r="H13" s="80" t="str">
        <f>IF(F13="","",MIN(G13,VLOOKUP(F13,'Appx 2 (Comm) Rules'!$A$1:$E$54,5,0)))</f>
        <v/>
      </c>
      <c r="I13" s="8"/>
      <c r="J13" s="13"/>
      <c r="K13" s="8"/>
      <c r="L13" s="13"/>
      <c r="M13" s="8"/>
      <c r="N13" s="13"/>
      <c r="O13" s="8"/>
      <c r="P13" s="13"/>
      <c r="Q13" s="8"/>
      <c r="R13" s="13"/>
      <c r="S13" s="8"/>
      <c r="T13" s="13"/>
      <c r="U13" s="8"/>
      <c r="V13" s="13"/>
      <c r="W13" s="8"/>
      <c r="X13" s="13"/>
      <c r="Y13" s="8"/>
      <c r="Z13" s="13"/>
      <c r="AA13" s="8"/>
      <c r="AB13" s="13"/>
      <c r="AC13" s="8"/>
      <c r="AD13" s="13"/>
      <c r="AE13" s="8"/>
      <c r="AF13" s="13"/>
      <c r="AV13" s="64"/>
      <c r="AW13" s="64"/>
    </row>
    <row r="14" spans="1:49" ht="18" customHeight="1" x14ac:dyDescent="0.2">
      <c r="B14" s="75"/>
      <c r="C14" s="8"/>
      <c r="D14" s="15"/>
      <c r="E14" s="8"/>
      <c r="F14" s="8"/>
      <c r="G14" s="20" t="str">
        <f>IF(F14="","",VLOOKUP(F14,'Appx 2 (Comm) Rules'!$A$1:$C$54,2,FALSE))</f>
        <v/>
      </c>
      <c r="H14" s="80" t="str">
        <f>IF(F14="","",MIN(G14,VLOOKUP(F14,'Appx 2 (Comm) Rules'!$A$1:$E$54,5,0)))</f>
        <v/>
      </c>
      <c r="I14" s="8"/>
      <c r="J14" s="13"/>
      <c r="K14" s="8"/>
      <c r="L14" s="13"/>
      <c r="M14" s="8"/>
      <c r="N14" s="13"/>
      <c r="O14" s="8"/>
      <c r="P14" s="13"/>
      <c r="Q14" s="8"/>
      <c r="R14" s="13"/>
      <c r="S14" s="8"/>
      <c r="T14" s="13"/>
      <c r="U14" s="8"/>
      <c r="V14" s="13"/>
      <c r="W14" s="8"/>
      <c r="X14" s="13"/>
      <c r="Y14" s="8"/>
      <c r="Z14" s="13"/>
      <c r="AA14" s="8"/>
      <c r="AB14" s="13"/>
      <c r="AC14" s="8"/>
      <c r="AD14" s="13"/>
      <c r="AE14" s="8"/>
      <c r="AF14" s="13"/>
    </row>
    <row r="15" spans="1:49" ht="18" customHeight="1" x14ac:dyDescent="0.2">
      <c r="B15" s="75"/>
      <c r="C15" s="8"/>
      <c r="D15" s="15"/>
      <c r="E15" s="8"/>
      <c r="F15" s="8"/>
      <c r="G15" s="20" t="str">
        <f>IF(F15="","",VLOOKUP(F15,'Appx 2 (Comm) Rules'!$A$1:$C$54,2,FALSE))</f>
        <v/>
      </c>
      <c r="H15" s="80" t="str">
        <f>IF(F15="","",MIN(G15,VLOOKUP(F15,'Appx 2 (Comm) Rules'!$A$1:$E$54,5,0)))</f>
        <v/>
      </c>
      <c r="I15" s="8"/>
      <c r="J15" s="13"/>
      <c r="K15" s="8"/>
      <c r="L15" s="13"/>
      <c r="M15" s="8"/>
      <c r="N15" s="13"/>
      <c r="O15" s="8"/>
      <c r="P15" s="13"/>
      <c r="Q15" s="8"/>
      <c r="R15" s="13"/>
      <c r="S15" s="8"/>
      <c r="T15" s="13"/>
      <c r="U15" s="8"/>
      <c r="V15" s="13"/>
      <c r="W15" s="8"/>
      <c r="X15" s="13"/>
      <c r="Y15" s="8"/>
      <c r="Z15" s="13"/>
      <c r="AA15" s="8"/>
      <c r="AB15" s="13"/>
      <c r="AC15" s="8"/>
      <c r="AD15" s="13"/>
      <c r="AE15" s="8"/>
      <c r="AF15" s="13"/>
    </row>
    <row r="16" spans="1:49" ht="18" customHeight="1" x14ac:dyDescent="0.2">
      <c r="B16" s="75"/>
      <c r="C16" s="8"/>
      <c r="D16" s="15"/>
      <c r="E16" s="8"/>
      <c r="F16" s="8"/>
      <c r="G16" s="20" t="str">
        <f>IF(F16="","",VLOOKUP(F16,'Appx 2 (Comm) Rules'!$A$1:$C$54,2,FALSE))</f>
        <v/>
      </c>
      <c r="H16" s="80" t="str">
        <f>IF(F16="","",MIN(G16,VLOOKUP(F16,'Appx 2 (Comm) Rules'!$A$1:$E$54,5,0)))</f>
        <v/>
      </c>
      <c r="I16" s="8"/>
      <c r="J16" s="13"/>
      <c r="K16" s="8"/>
      <c r="L16" s="13"/>
      <c r="M16" s="8"/>
      <c r="N16" s="13"/>
      <c r="O16" s="8"/>
      <c r="P16" s="13"/>
      <c r="Q16" s="8"/>
      <c r="R16" s="13"/>
      <c r="S16" s="8"/>
      <c r="T16" s="13"/>
      <c r="U16" s="8"/>
      <c r="V16" s="13"/>
      <c r="W16" s="8"/>
      <c r="X16" s="13"/>
      <c r="Y16" s="8"/>
      <c r="Z16" s="13"/>
      <c r="AA16" s="8"/>
      <c r="AB16" s="13"/>
      <c r="AC16" s="8"/>
      <c r="AD16" s="13"/>
      <c r="AE16" s="8"/>
      <c r="AF16" s="13"/>
    </row>
    <row r="17" spans="1:32" ht="18" customHeight="1" x14ac:dyDescent="0.2">
      <c r="B17" s="75"/>
      <c r="C17" s="8"/>
      <c r="D17" s="15"/>
      <c r="E17" s="8"/>
      <c r="F17" s="8"/>
      <c r="G17" s="20" t="str">
        <f>IF(F17="","",VLOOKUP(F17,'Appx 2 (Comm) Rules'!$A$1:$C$54,2,FALSE))</f>
        <v/>
      </c>
      <c r="H17" s="80" t="str">
        <f>IF(F17="","",MIN(G17,VLOOKUP(F17,'Appx 2 (Comm) Rules'!$A$1:$E$54,5,0)))</f>
        <v/>
      </c>
      <c r="I17" s="8"/>
      <c r="J17" s="13"/>
      <c r="K17" s="8"/>
      <c r="L17" s="13"/>
      <c r="M17" s="8"/>
      <c r="N17" s="13"/>
      <c r="O17" s="8"/>
      <c r="P17" s="13"/>
      <c r="Q17" s="8"/>
      <c r="R17" s="13"/>
      <c r="S17" s="8"/>
      <c r="T17" s="13"/>
      <c r="U17" s="8"/>
      <c r="V17" s="13"/>
      <c r="W17" s="8"/>
      <c r="X17" s="13"/>
      <c r="Y17" s="8"/>
      <c r="Z17" s="13"/>
      <c r="AA17" s="8"/>
      <c r="AB17" s="13"/>
      <c r="AC17" s="8"/>
      <c r="AD17" s="13"/>
      <c r="AE17" s="8"/>
      <c r="AF17" s="13"/>
    </row>
    <row r="18" spans="1:32" ht="18" customHeight="1" x14ac:dyDescent="0.2">
      <c r="B18" s="75"/>
      <c r="C18" s="8"/>
      <c r="D18" s="15"/>
      <c r="E18" s="8"/>
      <c r="F18" s="8"/>
      <c r="G18" s="20" t="str">
        <f>IF(F18="","",VLOOKUP(F18,'Appx 2 (Comm) Rules'!$A$1:$C$54,2,FALSE))</f>
        <v/>
      </c>
      <c r="H18" s="80" t="str">
        <f>IF(F18="","",MIN(G18,VLOOKUP(F18,'Appx 2 (Comm) Rules'!$A$1:$E$54,5,0)))</f>
        <v/>
      </c>
      <c r="I18" s="8"/>
      <c r="J18" s="13"/>
      <c r="K18" s="8"/>
      <c r="L18" s="13"/>
      <c r="M18" s="8"/>
      <c r="N18" s="13"/>
      <c r="O18" s="8"/>
      <c r="P18" s="13"/>
      <c r="Q18" s="8"/>
      <c r="R18" s="13"/>
      <c r="S18" s="8"/>
      <c r="T18" s="13"/>
      <c r="U18" s="8"/>
      <c r="V18" s="13"/>
      <c r="W18" s="8"/>
      <c r="X18" s="13"/>
      <c r="Y18" s="8"/>
      <c r="Z18" s="13"/>
      <c r="AA18" s="8"/>
      <c r="AB18" s="13"/>
      <c r="AC18" s="8"/>
      <c r="AD18" s="13"/>
      <c r="AE18" s="8"/>
      <c r="AF18" s="13"/>
    </row>
    <row r="19" spans="1:32" ht="18" customHeight="1" x14ac:dyDescent="0.2">
      <c r="B19" s="75"/>
      <c r="C19" s="8"/>
      <c r="D19" s="15"/>
      <c r="E19" s="8"/>
      <c r="F19" s="8"/>
      <c r="G19" s="20" t="str">
        <f>IF(F19="","",VLOOKUP(F19,'Appx 2 (Comm) Rules'!$A$1:$C$54,2,FALSE))</f>
        <v/>
      </c>
      <c r="H19" s="80" t="str">
        <f>IF(F19="","",MIN(G19,VLOOKUP(F19,'Appx 2 (Comm) Rules'!$A$1:$E$54,5,0)))</f>
        <v/>
      </c>
      <c r="I19" s="8"/>
      <c r="J19" s="13"/>
      <c r="K19" s="8"/>
      <c r="L19" s="13"/>
      <c r="M19" s="8"/>
      <c r="N19" s="13"/>
      <c r="O19" s="8"/>
      <c r="P19" s="13"/>
      <c r="Q19" s="8"/>
      <c r="R19" s="13"/>
      <c r="S19" s="8"/>
      <c r="T19" s="13"/>
      <c r="U19" s="8"/>
      <c r="V19" s="13"/>
      <c r="W19" s="8"/>
      <c r="X19" s="13"/>
      <c r="Y19" s="8"/>
      <c r="Z19" s="13"/>
      <c r="AA19" s="8"/>
      <c r="AB19" s="13"/>
      <c r="AC19" s="8"/>
      <c r="AD19" s="13"/>
      <c r="AE19" s="8"/>
      <c r="AF19" s="13"/>
    </row>
    <row r="20" spans="1:32" ht="18" customHeight="1" x14ac:dyDescent="0.2">
      <c r="B20" s="75"/>
      <c r="C20" s="8"/>
      <c r="D20" s="15"/>
      <c r="E20" s="8"/>
      <c r="F20" s="8"/>
      <c r="G20" s="20" t="str">
        <f>IF(F20="","",VLOOKUP(F20,'Appx 2 (Comm) Rules'!$A$1:$C$54,2,FALSE))</f>
        <v/>
      </c>
      <c r="H20" s="80" t="str">
        <f>IF(F20="","",MIN(G20,VLOOKUP(F20,'Appx 2 (Comm) Rules'!$A$1:$E$54,5,0)))</f>
        <v/>
      </c>
      <c r="I20" s="8"/>
      <c r="J20" s="13"/>
      <c r="K20" s="8"/>
      <c r="L20" s="13"/>
      <c r="M20" s="8"/>
      <c r="N20" s="13"/>
      <c r="O20" s="8"/>
      <c r="P20" s="13"/>
      <c r="Q20" s="8"/>
      <c r="R20" s="13"/>
      <c r="S20" s="8"/>
      <c r="T20" s="13"/>
      <c r="U20" s="8"/>
      <c r="V20" s="13"/>
      <c r="W20" s="8"/>
      <c r="X20" s="13"/>
      <c r="Y20" s="8"/>
      <c r="Z20" s="13"/>
      <c r="AA20" s="8"/>
      <c r="AB20" s="13"/>
      <c r="AC20" s="8"/>
      <c r="AD20" s="13"/>
      <c r="AE20" s="8"/>
      <c r="AF20" s="13"/>
    </row>
    <row r="21" spans="1:32" ht="18" customHeight="1" x14ac:dyDescent="0.2">
      <c r="B21" s="75"/>
      <c r="C21" s="8"/>
      <c r="D21" s="15"/>
      <c r="E21" s="8"/>
      <c r="F21" s="8"/>
      <c r="G21" s="20" t="str">
        <f>IF(F21="","",VLOOKUP(F21,'Appx 2 (Comm) Rules'!$A$1:$C$54,2,FALSE))</f>
        <v/>
      </c>
      <c r="H21" s="80" t="str">
        <f>IF(F21="","",MIN(G21,VLOOKUP(F21,'Appx 2 (Comm) Rules'!$A$1:$E$54,5,0)))</f>
        <v/>
      </c>
      <c r="I21" s="8"/>
      <c r="J21" s="13"/>
      <c r="K21" s="8"/>
      <c r="L21" s="13"/>
      <c r="M21" s="8"/>
      <c r="N21" s="13"/>
      <c r="O21" s="8"/>
      <c r="P21" s="13"/>
      <c r="Q21" s="8"/>
      <c r="R21" s="13"/>
      <c r="S21" s="8"/>
      <c r="T21" s="13"/>
      <c r="U21" s="8"/>
      <c r="V21" s="13"/>
      <c r="W21" s="8"/>
      <c r="X21" s="13"/>
      <c r="Y21" s="8"/>
      <c r="Z21" s="13"/>
      <c r="AA21" s="8"/>
      <c r="AB21" s="13"/>
      <c r="AC21" s="8"/>
      <c r="AD21" s="13"/>
      <c r="AE21" s="8"/>
      <c r="AF21" s="13"/>
    </row>
    <row r="22" spans="1:32" ht="18" customHeight="1" x14ac:dyDescent="0.2">
      <c r="B22" s="75"/>
      <c r="C22" s="8"/>
      <c r="D22" s="15"/>
      <c r="E22" s="8"/>
      <c r="F22" s="8"/>
      <c r="G22" s="20" t="str">
        <f>IF(F22="","",VLOOKUP(F22,'Appx 2 (Comm) Rules'!$A$1:$C$54,2,FALSE))</f>
        <v/>
      </c>
      <c r="H22" s="80" t="str">
        <f>IF(F22="","",MIN(G22,VLOOKUP(F22,'Appx 2 (Comm) Rules'!$A$1:$E$54,5,0)))</f>
        <v/>
      </c>
      <c r="I22" s="8"/>
      <c r="J22" s="13"/>
      <c r="K22" s="8"/>
      <c r="L22" s="13"/>
      <c r="M22" s="8"/>
      <c r="N22" s="13"/>
      <c r="O22" s="8"/>
      <c r="P22" s="13"/>
      <c r="Q22" s="8"/>
      <c r="R22" s="13"/>
      <c r="S22" s="8"/>
      <c r="T22" s="13"/>
      <c r="U22" s="8"/>
      <c r="V22" s="13"/>
      <c r="W22" s="8"/>
      <c r="X22" s="13"/>
      <c r="Y22" s="8"/>
      <c r="Z22" s="13"/>
      <c r="AA22" s="8"/>
      <c r="AB22" s="13"/>
      <c r="AC22" s="8"/>
      <c r="AD22" s="13"/>
      <c r="AE22" s="8"/>
      <c r="AF22" s="13"/>
    </row>
    <row r="23" spans="1:32" ht="18" customHeight="1" x14ac:dyDescent="0.2">
      <c r="B23" s="75"/>
      <c r="C23" s="8"/>
      <c r="D23" s="15"/>
      <c r="E23" s="8"/>
      <c r="F23" s="8"/>
      <c r="G23" s="20" t="str">
        <f>IF(F23="","",VLOOKUP(F23,'Appx 2 (Comm) Rules'!$A$1:$C$54,2,FALSE))</f>
        <v/>
      </c>
      <c r="H23" s="80" t="str">
        <f>IF(F23="","",MIN(G23,VLOOKUP(F23,'Appx 2 (Comm) Rules'!$A$1:$E$54,5,0)))</f>
        <v/>
      </c>
      <c r="I23" s="8"/>
      <c r="J23" s="13"/>
      <c r="K23" s="8"/>
      <c r="L23" s="13"/>
      <c r="M23" s="8"/>
      <c r="N23" s="13"/>
      <c r="O23" s="8"/>
      <c r="P23" s="13"/>
      <c r="Q23" s="8"/>
      <c r="R23" s="13"/>
      <c r="S23" s="8"/>
      <c r="T23" s="13"/>
      <c r="U23" s="8"/>
      <c r="V23" s="13"/>
      <c r="W23" s="8"/>
      <c r="X23" s="13"/>
      <c r="Y23" s="8"/>
      <c r="Z23" s="13"/>
      <c r="AA23" s="8"/>
      <c r="AB23" s="13"/>
      <c r="AC23" s="8"/>
      <c r="AD23" s="13"/>
      <c r="AE23" s="8"/>
      <c r="AF23" s="13"/>
    </row>
    <row r="24" spans="1:32" ht="18" customHeight="1" x14ac:dyDescent="0.2">
      <c r="A24" s="81"/>
      <c r="B24" s="75"/>
      <c r="C24" s="8"/>
      <c r="D24" s="15"/>
      <c r="E24" s="8"/>
      <c r="F24" s="8"/>
      <c r="G24" s="20" t="str">
        <f>IF(F24="","",VLOOKUP(F24,'Appx 2 (Comm) Rules'!$A$1:$C$54,2,FALSE))</f>
        <v/>
      </c>
      <c r="H24" s="80" t="str">
        <f>IF(F24="","",MIN(G24,VLOOKUP(F24,'Appx 2 (Comm) Rules'!$A$1:$E$54,5,0)))</f>
        <v/>
      </c>
      <c r="I24" s="8"/>
      <c r="J24" s="13"/>
      <c r="K24" s="8"/>
      <c r="L24" s="13"/>
      <c r="M24" s="8"/>
      <c r="N24" s="13"/>
      <c r="O24" s="8"/>
      <c r="P24" s="13"/>
      <c r="Q24" s="8"/>
      <c r="R24" s="13"/>
      <c r="S24" s="8"/>
      <c r="T24" s="13"/>
      <c r="U24" s="8"/>
      <c r="V24" s="13"/>
      <c r="W24" s="8"/>
      <c r="X24" s="13"/>
      <c r="Y24" s="8"/>
      <c r="Z24" s="13"/>
      <c r="AA24" s="8"/>
      <c r="AB24" s="13"/>
      <c r="AC24" s="8"/>
      <c r="AD24" s="13"/>
      <c r="AE24" s="8"/>
      <c r="AF24" s="13"/>
    </row>
    <row r="25" spans="1:32" ht="18" customHeight="1" x14ac:dyDescent="0.2">
      <c r="B25" s="75"/>
      <c r="C25" s="8"/>
      <c r="D25" s="15"/>
      <c r="E25" s="8"/>
      <c r="F25" s="8"/>
      <c r="G25" s="20" t="str">
        <f>IF(F25="","",VLOOKUP(F25,'Appx 2 (Comm) Rules'!$A$1:$C$54,2,FALSE))</f>
        <v/>
      </c>
      <c r="H25" s="80" t="str">
        <f>IF(F25="","",MIN(G25,VLOOKUP(F25,'Appx 2 (Comm) Rules'!$A$1:$E$54,5,0)))</f>
        <v/>
      </c>
      <c r="I25" s="8"/>
      <c r="J25" s="13"/>
      <c r="K25" s="8"/>
      <c r="L25" s="13"/>
      <c r="M25" s="8"/>
      <c r="N25" s="13"/>
      <c r="O25" s="8"/>
      <c r="P25" s="13"/>
      <c r="Q25" s="8"/>
      <c r="R25" s="13"/>
      <c r="S25" s="8"/>
      <c r="T25" s="13"/>
      <c r="U25" s="8"/>
      <c r="V25" s="13"/>
      <c r="W25" s="8"/>
      <c r="X25" s="13"/>
      <c r="Y25" s="8"/>
      <c r="Z25" s="13"/>
      <c r="AA25" s="8"/>
      <c r="AB25" s="13"/>
      <c r="AC25" s="8"/>
      <c r="AD25" s="13"/>
      <c r="AE25" s="8"/>
      <c r="AF25" s="13"/>
    </row>
    <row r="26" spans="1:32" ht="18" customHeight="1" x14ac:dyDescent="0.2">
      <c r="B26" s="75"/>
      <c r="C26" s="8"/>
      <c r="D26" s="15"/>
      <c r="E26" s="8"/>
      <c r="F26" s="8"/>
      <c r="G26" s="20" t="str">
        <f>IF(F26="","",VLOOKUP(F26,'Appx 2 (Comm) Rules'!$A$1:$C$54,2,FALSE))</f>
        <v/>
      </c>
      <c r="H26" s="80" t="str">
        <f>IF(F26="","",MIN(G26,VLOOKUP(F26,'Appx 2 (Comm) Rules'!$A$1:$E$54,5,0)))</f>
        <v/>
      </c>
      <c r="I26" s="8"/>
      <c r="J26" s="13"/>
      <c r="K26" s="8"/>
      <c r="L26" s="13"/>
      <c r="M26" s="8"/>
      <c r="N26" s="13"/>
      <c r="O26" s="8"/>
      <c r="P26" s="13"/>
      <c r="Q26" s="8"/>
      <c r="R26" s="13"/>
      <c r="S26" s="8"/>
      <c r="T26" s="13"/>
      <c r="U26" s="8"/>
      <c r="V26" s="13"/>
      <c r="W26" s="8"/>
      <c r="X26" s="13"/>
      <c r="Y26" s="8"/>
      <c r="Z26" s="13"/>
      <c r="AA26" s="8"/>
      <c r="AB26" s="13"/>
      <c r="AC26" s="8"/>
      <c r="AD26" s="13"/>
      <c r="AE26" s="8"/>
      <c r="AF26" s="13"/>
    </row>
    <row r="27" spans="1:32" ht="18" customHeight="1" x14ac:dyDescent="0.2">
      <c r="B27" s="75"/>
      <c r="C27" s="8"/>
      <c r="D27" s="15"/>
      <c r="E27" s="8"/>
      <c r="F27" s="8"/>
      <c r="G27" s="20" t="str">
        <f>IF(F27="","",VLOOKUP(F27,'Appx 2 (Comm) Rules'!$A$1:$C$54,2,FALSE))</f>
        <v/>
      </c>
      <c r="H27" s="80" t="str">
        <f>IF(F27="","",MIN(G27,VLOOKUP(F27,'Appx 2 (Comm) Rules'!$A$1:$E$54,5,0)))</f>
        <v/>
      </c>
      <c r="I27" s="8"/>
      <c r="J27" s="13"/>
      <c r="K27" s="8"/>
      <c r="L27" s="13"/>
      <c r="M27" s="8"/>
      <c r="N27" s="13"/>
      <c r="O27" s="8"/>
      <c r="P27" s="13"/>
      <c r="Q27" s="8"/>
      <c r="R27" s="13"/>
      <c r="S27" s="8"/>
      <c r="T27" s="13"/>
      <c r="U27" s="8"/>
      <c r="V27" s="13"/>
      <c r="W27" s="8"/>
      <c r="X27" s="13"/>
      <c r="Y27" s="8"/>
      <c r="Z27" s="13"/>
      <c r="AA27" s="8"/>
      <c r="AB27" s="13"/>
      <c r="AC27" s="8"/>
      <c r="AD27" s="13"/>
      <c r="AE27" s="8"/>
      <c r="AF27" s="13"/>
    </row>
    <row r="28" spans="1:32" ht="18" customHeight="1" x14ac:dyDescent="0.2">
      <c r="B28" s="75"/>
      <c r="C28" s="8"/>
      <c r="D28" s="15"/>
      <c r="E28" s="8"/>
      <c r="F28" s="8"/>
      <c r="G28" s="20" t="str">
        <f>IF(F28="","",VLOOKUP(F28,'Appx 2 (Comm) Rules'!$A$1:$C$54,2,FALSE))</f>
        <v/>
      </c>
      <c r="H28" s="80" t="str">
        <f>IF(F28="","",MIN(G28,VLOOKUP(F28,'Appx 2 (Comm) Rules'!$A$1:$E$54,5,0)))</f>
        <v/>
      </c>
      <c r="I28" s="8"/>
      <c r="J28" s="13"/>
      <c r="K28" s="8"/>
      <c r="L28" s="13"/>
      <c r="M28" s="8"/>
      <c r="N28" s="13"/>
      <c r="O28" s="8"/>
      <c r="P28" s="13"/>
      <c r="Q28" s="8"/>
      <c r="R28" s="13"/>
      <c r="S28" s="8"/>
      <c r="T28" s="13"/>
      <c r="U28" s="8"/>
      <c r="V28" s="13"/>
      <c r="W28" s="8"/>
      <c r="X28" s="13"/>
      <c r="Y28" s="8"/>
      <c r="Z28" s="13"/>
      <c r="AA28" s="8"/>
      <c r="AB28" s="13"/>
      <c r="AC28" s="8"/>
      <c r="AD28" s="13"/>
      <c r="AE28" s="8"/>
      <c r="AF28" s="13"/>
    </row>
    <row r="29" spans="1:32" ht="18" customHeight="1" x14ac:dyDescent="0.2">
      <c r="B29" s="75"/>
      <c r="C29" s="8"/>
      <c r="D29" s="15"/>
      <c r="E29" s="8"/>
      <c r="F29" s="8"/>
      <c r="G29" s="20" t="str">
        <f>IF(F29="","",VLOOKUP(F29,'Appx 2 (Comm) Rules'!$A$1:$C$54,2,FALSE))</f>
        <v/>
      </c>
      <c r="H29" s="80" t="str">
        <f>IF(F29="","",MIN(G29,VLOOKUP(F29,'Appx 2 (Comm) Rules'!$A$1:$E$54,5,0)))</f>
        <v/>
      </c>
      <c r="I29" s="8"/>
      <c r="J29" s="13"/>
      <c r="K29" s="8"/>
      <c r="L29" s="13"/>
      <c r="M29" s="8"/>
      <c r="N29" s="13"/>
      <c r="O29" s="8"/>
      <c r="P29" s="13"/>
      <c r="Q29" s="8"/>
      <c r="R29" s="13"/>
      <c r="S29" s="8"/>
      <c r="T29" s="13"/>
      <c r="U29" s="8"/>
      <c r="V29" s="13"/>
      <c r="W29" s="8"/>
      <c r="X29" s="13"/>
      <c r="Y29" s="8"/>
      <c r="Z29" s="13"/>
      <c r="AA29" s="8"/>
      <c r="AB29" s="13"/>
      <c r="AC29" s="8"/>
      <c r="AD29" s="13"/>
      <c r="AE29" s="8"/>
      <c r="AF29" s="13"/>
    </row>
    <row r="30" spans="1:32" ht="18" customHeight="1" x14ac:dyDescent="0.2">
      <c r="B30" s="75"/>
      <c r="C30" s="8"/>
      <c r="D30" s="15"/>
      <c r="E30" s="8"/>
      <c r="F30" s="8"/>
      <c r="G30" s="20" t="str">
        <f>IF(F30="","",VLOOKUP(F30,'Appx 2 (Comm) Rules'!$A$1:$C$54,2,FALSE))</f>
        <v/>
      </c>
      <c r="H30" s="80" t="str">
        <f>IF(F30="","",MIN(G30,VLOOKUP(F30,'Appx 2 (Comm) Rules'!$A$1:$E$54,5,0)))</f>
        <v/>
      </c>
      <c r="I30" s="8"/>
      <c r="J30" s="13"/>
      <c r="K30" s="8"/>
      <c r="L30" s="13"/>
      <c r="M30" s="8"/>
      <c r="N30" s="13"/>
      <c r="O30" s="8"/>
      <c r="P30" s="13"/>
      <c r="Q30" s="8"/>
      <c r="R30" s="13"/>
      <c r="S30" s="8"/>
      <c r="T30" s="13"/>
      <c r="U30" s="8"/>
      <c r="V30" s="13"/>
      <c r="W30" s="8"/>
      <c r="X30" s="13"/>
      <c r="Y30" s="8"/>
      <c r="Z30" s="13"/>
      <c r="AA30" s="8"/>
      <c r="AB30" s="13"/>
      <c r="AC30" s="8"/>
      <c r="AD30" s="13"/>
      <c r="AE30" s="8"/>
      <c r="AF30" s="13"/>
    </row>
    <row r="31" spans="1:32" ht="18" customHeight="1" x14ac:dyDescent="0.2">
      <c r="B31" s="75"/>
      <c r="C31" s="8"/>
      <c r="D31" s="15"/>
      <c r="E31" s="8"/>
      <c r="F31" s="8"/>
      <c r="G31" s="20" t="str">
        <f>IF(F31="","",VLOOKUP(F31,'Appx 2 (Comm) Rules'!$A$1:$C$54,2,FALSE))</f>
        <v/>
      </c>
      <c r="H31" s="80" t="str">
        <f>IF(F31="","",MIN(G31,VLOOKUP(F31,'Appx 2 (Comm) Rules'!$A$1:$E$54,5,0)))</f>
        <v/>
      </c>
      <c r="I31" s="8"/>
      <c r="J31" s="13"/>
      <c r="K31" s="8"/>
      <c r="L31" s="13"/>
      <c r="M31" s="8"/>
      <c r="N31" s="13"/>
      <c r="O31" s="8"/>
      <c r="P31" s="13"/>
      <c r="Q31" s="8"/>
      <c r="R31" s="13"/>
      <c r="S31" s="8"/>
      <c r="T31" s="13"/>
      <c r="U31" s="8"/>
      <c r="V31" s="13"/>
      <c r="W31" s="8"/>
      <c r="X31" s="13"/>
      <c r="Y31" s="8"/>
      <c r="Z31" s="13"/>
      <c r="AA31" s="8"/>
      <c r="AB31" s="13"/>
      <c r="AC31" s="8"/>
      <c r="AD31" s="13"/>
      <c r="AE31" s="8"/>
      <c r="AF31" s="13"/>
    </row>
    <row r="32" spans="1:32" ht="18" customHeight="1" x14ac:dyDescent="0.2">
      <c r="B32" s="75"/>
      <c r="C32" s="8"/>
      <c r="D32" s="15"/>
      <c r="E32" s="8"/>
      <c r="F32" s="8"/>
      <c r="G32" s="20" t="str">
        <f>IF(F32="","",VLOOKUP(F32,'Appx 2 (Comm) Rules'!$A$1:$C$54,2,FALSE))</f>
        <v/>
      </c>
      <c r="H32" s="80" t="str">
        <f>IF(F32="","",MIN(G32,VLOOKUP(F32,'Appx 2 (Comm) Rules'!$A$1:$E$54,5,0)))</f>
        <v/>
      </c>
      <c r="I32" s="8"/>
      <c r="J32" s="13"/>
      <c r="K32" s="8"/>
      <c r="L32" s="13"/>
      <c r="M32" s="8"/>
      <c r="N32" s="13"/>
      <c r="O32" s="8"/>
      <c r="P32" s="13"/>
      <c r="Q32" s="8"/>
      <c r="R32" s="13"/>
      <c r="S32" s="8"/>
      <c r="T32" s="13"/>
      <c r="U32" s="8"/>
      <c r="V32" s="13"/>
      <c r="W32" s="8"/>
      <c r="X32" s="13"/>
      <c r="Y32" s="8"/>
      <c r="Z32" s="13"/>
      <c r="AA32" s="8"/>
      <c r="AB32" s="13"/>
      <c r="AC32" s="8"/>
      <c r="AD32" s="13"/>
      <c r="AE32" s="8"/>
      <c r="AF32" s="13"/>
    </row>
    <row r="33" spans="1:32" ht="18" customHeight="1" x14ac:dyDescent="0.2">
      <c r="B33" s="75"/>
      <c r="C33" s="8"/>
      <c r="D33" s="15"/>
      <c r="E33" s="8"/>
      <c r="F33" s="8"/>
      <c r="G33" s="20" t="str">
        <f>IF(F33="","",VLOOKUP(F33,'Appx 2 (Comm) Rules'!$A$1:$C$54,2,FALSE))</f>
        <v/>
      </c>
      <c r="H33" s="80" t="str">
        <f>IF(F33="","",MIN(G33,VLOOKUP(F33,'Appx 2 (Comm) Rules'!$A$1:$E$54,5,0)))</f>
        <v/>
      </c>
      <c r="I33" s="8"/>
      <c r="J33" s="13"/>
      <c r="K33" s="8"/>
      <c r="L33" s="13"/>
      <c r="M33" s="8"/>
      <c r="N33" s="13"/>
      <c r="O33" s="8"/>
      <c r="P33" s="13"/>
      <c r="Q33" s="8"/>
      <c r="R33" s="13"/>
      <c r="S33" s="8"/>
      <c r="T33" s="13"/>
      <c r="U33" s="8"/>
      <c r="V33" s="13"/>
      <c r="W33" s="8"/>
      <c r="X33" s="13"/>
      <c r="Y33" s="8"/>
      <c r="Z33" s="13"/>
      <c r="AA33" s="8"/>
      <c r="AB33" s="13"/>
      <c r="AC33" s="8"/>
      <c r="AD33" s="13"/>
      <c r="AE33" s="8"/>
      <c r="AF33" s="13"/>
    </row>
    <row r="34" spans="1:32" ht="18" customHeight="1" x14ac:dyDescent="0.2">
      <c r="B34" s="75"/>
      <c r="C34" s="8"/>
      <c r="D34" s="15"/>
      <c r="E34" s="8"/>
      <c r="F34" s="8"/>
      <c r="G34" s="20" t="str">
        <f>IF(F34="","",VLOOKUP(F34,'Appx 2 (Comm) Rules'!$A$1:$C$54,2,FALSE))</f>
        <v/>
      </c>
      <c r="H34" s="80" t="str">
        <f>IF(F34="","",MIN(G34,VLOOKUP(F34,'Appx 2 (Comm) Rules'!$A$1:$E$54,5,0)))</f>
        <v/>
      </c>
      <c r="I34" s="8"/>
      <c r="J34" s="13"/>
      <c r="K34" s="8"/>
      <c r="L34" s="13"/>
      <c r="M34" s="8"/>
      <c r="N34" s="13"/>
      <c r="O34" s="8"/>
      <c r="P34" s="13"/>
      <c r="Q34" s="8"/>
      <c r="R34" s="13"/>
      <c r="S34" s="8"/>
      <c r="T34" s="13"/>
      <c r="U34" s="8"/>
      <c r="V34" s="13"/>
      <c r="W34" s="8"/>
      <c r="X34" s="13"/>
      <c r="Y34" s="8"/>
      <c r="Z34" s="13"/>
      <c r="AA34" s="8"/>
      <c r="AB34" s="13"/>
      <c r="AC34" s="8"/>
      <c r="AD34" s="13"/>
      <c r="AE34" s="8"/>
      <c r="AF34" s="13"/>
    </row>
    <row r="35" spans="1:32" ht="18" customHeight="1" x14ac:dyDescent="0.2">
      <c r="B35" s="75"/>
      <c r="C35" s="8"/>
      <c r="D35" s="15"/>
      <c r="E35" s="8"/>
      <c r="F35" s="8"/>
      <c r="G35" s="20" t="str">
        <f>IF(F35="","",VLOOKUP(F35,'Appx 2 (Comm) Rules'!$A$1:$C$54,2,FALSE))</f>
        <v/>
      </c>
      <c r="H35" s="80" t="str">
        <f>IF(F35="","",MIN(G35,VLOOKUP(F35,'Appx 2 (Comm) Rules'!$A$1:$E$54,5,0)))</f>
        <v/>
      </c>
      <c r="I35" s="8"/>
      <c r="J35" s="13"/>
      <c r="K35" s="8"/>
      <c r="L35" s="13"/>
      <c r="M35" s="8"/>
      <c r="N35" s="13"/>
      <c r="O35" s="8"/>
      <c r="P35" s="13"/>
      <c r="Q35" s="8"/>
      <c r="R35" s="13"/>
      <c r="S35" s="8"/>
      <c r="T35" s="13"/>
      <c r="U35" s="8"/>
      <c r="V35" s="13"/>
      <c r="W35" s="8"/>
      <c r="X35" s="13"/>
      <c r="Y35" s="8"/>
      <c r="Z35" s="13"/>
      <c r="AA35" s="8"/>
      <c r="AB35" s="13"/>
      <c r="AC35" s="8"/>
      <c r="AD35" s="13"/>
      <c r="AE35" s="8"/>
      <c r="AF35" s="13"/>
    </row>
    <row r="36" spans="1:32" ht="18" customHeight="1" x14ac:dyDescent="0.2">
      <c r="B36" s="75"/>
      <c r="C36" s="8"/>
      <c r="D36" s="15"/>
      <c r="E36" s="8"/>
      <c r="F36" s="8"/>
      <c r="G36" s="20" t="str">
        <f>IF(F36="","",VLOOKUP(F36,'Appx 2 (Comm) Rules'!$A$1:$C$54,2,FALSE))</f>
        <v/>
      </c>
      <c r="H36" s="80" t="str">
        <f>IF(F36="","",MIN(G36,VLOOKUP(F36,'Appx 2 (Comm) Rules'!$A$1:$E$54,5,0)))</f>
        <v/>
      </c>
      <c r="I36" s="8"/>
      <c r="J36" s="13"/>
      <c r="K36" s="8"/>
      <c r="L36" s="13"/>
      <c r="M36" s="8"/>
      <c r="N36" s="13"/>
      <c r="O36" s="8"/>
      <c r="P36" s="13"/>
      <c r="Q36" s="8"/>
      <c r="R36" s="13"/>
      <c r="S36" s="8"/>
      <c r="T36" s="13"/>
      <c r="U36" s="8"/>
      <c r="V36" s="13"/>
      <c r="W36" s="8"/>
      <c r="X36" s="13"/>
      <c r="Y36" s="8"/>
      <c r="Z36" s="13"/>
      <c r="AA36" s="8"/>
      <c r="AB36" s="13"/>
      <c r="AC36" s="8"/>
      <c r="AD36" s="13"/>
      <c r="AE36" s="8"/>
      <c r="AF36" s="13"/>
    </row>
    <row r="37" spans="1:32" ht="18" customHeight="1" x14ac:dyDescent="0.2">
      <c r="B37" s="9"/>
      <c r="C37" s="9"/>
      <c r="D37" s="9"/>
      <c r="E37" s="9"/>
      <c r="F37" s="8"/>
      <c r="G37" s="20" t="str">
        <f>IF(F37="","",VLOOKUP(F37,'Appx 2 (Comm) Rules'!$A$1:$C$54,2,FALSE))</f>
        <v/>
      </c>
      <c r="H37" s="80" t="str">
        <f>IF(F37="","",MIN(G37,VLOOKUP(F37,'Appx 2 (Comm) Rules'!$A$1:$E$54,5,0)))</f>
        <v/>
      </c>
      <c r="I37" s="8"/>
      <c r="J37" s="13"/>
      <c r="K37" s="8"/>
      <c r="L37" s="13"/>
      <c r="M37" s="8"/>
      <c r="N37" s="13"/>
      <c r="O37" s="8"/>
      <c r="P37" s="13"/>
      <c r="Q37" s="8"/>
      <c r="R37" s="13"/>
      <c r="S37" s="8"/>
      <c r="T37" s="13"/>
      <c r="U37" s="8"/>
      <c r="V37" s="13"/>
      <c r="W37" s="8"/>
      <c r="X37" s="13"/>
      <c r="Y37" s="8"/>
      <c r="Z37" s="13"/>
      <c r="AA37" s="8"/>
      <c r="AB37" s="13"/>
      <c r="AC37" s="8"/>
      <c r="AD37" s="13"/>
      <c r="AE37" s="8"/>
      <c r="AF37" s="13"/>
    </row>
    <row r="38" spans="1:32" ht="18" customHeight="1" x14ac:dyDescent="0.2">
      <c r="A38" s="81"/>
      <c r="B38" s="9"/>
      <c r="C38" s="9"/>
      <c r="D38" s="9"/>
      <c r="E38" s="9"/>
      <c r="F38" s="8"/>
      <c r="G38" s="20" t="str">
        <f>IF(F38="","",VLOOKUP(F38,'Appx 2 (Comm) Rules'!$A$1:$C$54,2,FALSE))</f>
        <v/>
      </c>
      <c r="H38" s="80" t="str">
        <f>IF(F38="","",MIN(G38,VLOOKUP(F38,'Appx 2 (Comm) Rules'!$A$1:$E$54,5,0)))</f>
        <v/>
      </c>
      <c r="I38" s="11"/>
      <c r="J38" s="14"/>
      <c r="K38" s="11"/>
      <c r="L38" s="14"/>
      <c r="M38" s="11"/>
      <c r="N38" s="14"/>
      <c r="O38" s="11"/>
      <c r="P38" s="14"/>
      <c r="Q38" s="76"/>
      <c r="R38" s="14"/>
      <c r="S38" s="11"/>
      <c r="T38" s="14"/>
      <c r="U38" s="11"/>
      <c r="V38" s="14"/>
      <c r="W38" s="77"/>
      <c r="X38" s="14"/>
      <c r="Y38" s="77"/>
      <c r="Z38" s="14"/>
      <c r="AA38" s="8"/>
      <c r="AB38" s="13"/>
      <c r="AC38" s="8"/>
      <c r="AD38" s="13"/>
      <c r="AE38" s="8"/>
      <c r="AF38" s="13"/>
    </row>
    <row r="39" spans="1:32" ht="18" customHeight="1" x14ac:dyDescent="0.2">
      <c r="B39" s="78"/>
      <c r="C39" s="9"/>
      <c r="D39" s="10"/>
      <c r="E39" s="9"/>
      <c r="F39" s="8"/>
      <c r="G39" s="20" t="str">
        <f>IF(F39="","",VLOOKUP(F39,'Appx 2 (Comm) Rules'!$A$1:$C$54,2,FALSE))</f>
        <v/>
      </c>
      <c r="H39" s="80" t="str">
        <f>IF(F39="","",MIN(G39,VLOOKUP(F39,'Appx 2 (Comm) Rules'!$A$1:$E$54,5,0)))</f>
        <v/>
      </c>
      <c r="I39" s="12"/>
      <c r="J39" s="13"/>
      <c r="K39" s="12"/>
      <c r="L39" s="13"/>
      <c r="M39" s="12"/>
      <c r="N39" s="13"/>
      <c r="O39" s="12"/>
      <c r="P39" s="13"/>
      <c r="Q39" s="12"/>
      <c r="R39" s="13"/>
      <c r="S39" s="12"/>
      <c r="T39" s="13"/>
      <c r="U39" s="12"/>
      <c r="V39" s="13"/>
      <c r="W39" s="12"/>
      <c r="X39" s="13"/>
      <c r="Y39" s="12"/>
      <c r="Z39" s="13"/>
      <c r="AA39" s="8"/>
      <c r="AB39" s="13"/>
      <c r="AC39" s="8"/>
      <c r="AD39" s="13"/>
      <c r="AE39" s="8"/>
      <c r="AF39" s="13"/>
    </row>
    <row r="40" spans="1:32" ht="18" customHeight="1" x14ac:dyDescent="0.2">
      <c r="B40" s="78"/>
      <c r="C40" s="9"/>
      <c r="D40" s="10"/>
      <c r="E40" s="9"/>
      <c r="F40" s="8"/>
      <c r="G40" s="20" t="str">
        <f>IF(F40="","",VLOOKUP(F40,'Appx 2 (Comm) Rules'!$A$1:$C$54,2,FALSE))</f>
        <v/>
      </c>
      <c r="H40" s="80" t="str">
        <f>IF(F40="","",MIN(G40,VLOOKUP(F40,'Appx 2 (Comm) Rules'!$A$1:$E$54,5,0)))</f>
        <v/>
      </c>
      <c r="I40" s="11"/>
      <c r="J40" s="14"/>
      <c r="K40" s="11"/>
      <c r="L40" s="14"/>
      <c r="M40" s="11"/>
      <c r="N40" s="14"/>
      <c r="O40" s="11"/>
      <c r="P40" s="14"/>
      <c r="Q40" s="76"/>
      <c r="R40" s="14"/>
      <c r="S40" s="11"/>
      <c r="T40" s="14"/>
      <c r="U40" s="11"/>
      <c r="V40" s="14"/>
      <c r="W40" s="77"/>
      <c r="X40" s="14"/>
      <c r="Y40" s="77"/>
      <c r="Z40" s="14"/>
      <c r="AA40" s="8"/>
      <c r="AB40" s="13"/>
      <c r="AC40" s="8"/>
      <c r="AD40" s="13"/>
      <c r="AE40" s="8"/>
      <c r="AF40" s="13"/>
    </row>
    <row r="41" spans="1:32" ht="18" customHeight="1" x14ac:dyDescent="0.2">
      <c r="B41" s="78"/>
      <c r="C41" s="9"/>
      <c r="D41" s="10"/>
      <c r="E41" s="9"/>
      <c r="F41" s="8"/>
      <c r="G41" s="20" t="str">
        <f>IF(F41="","",VLOOKUP(F41,'Appx 2 (Comm) Rules'!$A$1:$C$54,2,FALSE))</f>
        <v/>
      </c>
      <c r="H41" s="80" t="str">
        <f>IF(F41="","",MIN(G41,VLOOKUP(F41,'Appx 2 (Comm) Rules'!$A$1:$E$54,5,0)))</f>
        <v/>
      </c>
      <c r="I41" s="12"/>
      <c r="J41" s="13"/>
      <c r="K41" s="12"/>
      <c r="L41" s="13"/>
      <c r="M41" s="12"/>
      <c r="N41" s="13"/>
      <c r="O41" s="12"/>
      <c r="P41" s="13"/>
      <c r="Q41" s="12"/>
      <c r="R41" s="13"/>
      <c r="S41" s="12"/>
      <c r="T41" s="13"/>
      <c r="U41" s="12"/>
      <c r="V41" s="13"/>
      <c r="W41" s="12"/>
      <c r="X41" s="13"/>
      <c r="Y41" s="12"/>
      <c r="Z41" s="13"/>
      <c r="AA41" s="8"/>
      <c r="AB41" s="13"/>
      <c r="AC41" s="8"/>
      <c r="AD41" s="13"/>
      <c r="AE41" s="8"/>
      <c r="AF41" s="13"/>
    </row>
    <row r="42" spans="1:32" ht="18" customHeight="1" x14ac:dyDescent="0.2">
      <c r="B42" s="78"/>
      <c r="C42" s="9"/>
      <c r="D42" s="10"/>
      <c r="E42" s="9"/>
      <c r="F42" s="8"/>
      <c r="G42" s="20" t="str">
        <f>IF(F42="","",VLOOKUP(F42,'Appx 2 (Comm) Rules'!$A$1:$C$54,2,FALSE))</f>
        <v/>
      </c>
      <c r="H42" s="80" t="str">
        <f>IF(F42="","",MIN(G42,VLOOKUP(F42,'Appx 2 (Comm) Rules'!$A$1:$E$54,5,0)))</f>
        <v/>
      </c>
      <c r="I42" s="11"/>
      <c r="J42" s="14"/>
      <c r="K42" s="11"/>
      <c r="L42" s="14"/>
      <c r="M42" s="11"/>
      <c r="N42" s="14"/>
      <c r="O42" s="11"/>
      <c r="P42" s="14"/>
      <c r="Q42" s="76"/>
      <c r="R42" s="14"/>
      <c r="S42" s="11"/>
      <c r="T42" s="14"/>
      <c r="U42" s="11"/>
      <c r="V42" s="14"/>
      <c r="W42" s="77"/>
      <c r="X42" s="14"/>
      <c r="Y42" s="77"/>
      <c r="Z42" s="14"/>
      <c r="AA42" s="8"/>
      <c r="AB42" s="13"/>
      <c r="AC42" s="8"/>
      <c r="AD42" s="13"/>
      <c r="AE42" s="8"/>
      <c r="AF42" s="13"/>
    </row>
    <row r="43" spans="1:32" ht="18" customHeight="1" x14ac:dyDescent="0.2">
      <c r="B43" s="78"/>
      <c r="C43" s="9"/>
      <c r="D43" s="10"/>
      <c r="E43" s="9"/>
      <c r="F43" s="8"/>
      <c r="G43" s="20" t="str">
        <f>IF(F43="","",VLOOKUP(F43,'Appx 2 (Comm) Rules'!$A$1:$C$54,2,FALSE))</f>
        <v/>
      </c>
      <c r="H43" s="80" t="str">
        <f>IF(F43="","",MIN(G43,VLOOKUP(F43,'Appx 2 (Comm) Rules'!$A$1:$E$54,5,0)))</f>
        <v/>
      </c>
      <c r="I43" s="12"/>
      <c r="J43" s="13"/>
      <c r="K43" s="12"/>
      <c r="L43" s="13"/>
      <c r="M43" s="12"/>
      <c r="N43" s="13"/>
      <c r="O43" s="12"/>
      <c r="P43" s="13"/>
      <c r="Q43" s="12"/>
      <c r="R43" s="13"/>
      <c r="S43" s="12"/>
      <c r="T43" s="13"/>
      <c r="U43" s="12"/>
      <c r="V43" s="13"/>
      <c r="W43" s="12"/>
      <c r="X43" s="13"/>
      <c r="Y43" s="12"/>
      <c r="Z43" s="13"/>
      <c r="AA43" s="8"/>
      <c r="AB43" s="13"/>
      <c r="AC43" s="8"/>
      <c r="AD43" s="13"/>
      <c r="AE43" s="8"/>
      <c r="AF43" s="13"/>
    </row>
    <row r="44" spans="1:32" ht="18" customHeight="1" x14ac:dyDescent="0.2">
      <c r="B44" s="78"/>
      <c r="C44" s="9"/>
      <c r="D44" s="10"/>
      <c r="E44" s="9"/>
      <c r="F44" s="8"/>
      <c r="G44" s="20" t="str">
        <f>IF(F44="","",VLOOKUP(F44,'Appx 2 (Comm) Rules'!$A$1:$C$54,2,FALSE))</f>
        <v/>
      </c>
      <c r="H44" s="80" t="str">
        <f>IF(F44="","",MIN(G44,VLOOKUP(F44,'Appx 2 (Comm) Rules'!$A$1:$E$54,5,0)))</f>
        <v/>
      </c>
      <c r="I44" s="11"/>
      <c r="J44" s="14"/>
      <c r="K44" s="11"/>
      <c r="L44" s="14"/>
      <c r="M44" s="11"/>
      <c r="N44" s="14"/>
      <c r="O44" s="11"/>
      <c r="P44" s="14"/>
      <c r="Q44" s="76"/>
      <c r="R44" s="14"/>
      <c r="S44" s="11"/>
      <c r="T44" s="14"/>
      <c r="U44" s="11"/>
      <c r="V44" s="14"/>
      <c r="W44" s="77"/>
      <c r="X44" s="14"/>
      <c r="Y44" s="77"/>
      <c r="Z44" s="14"/>
      <c r="AA44" s="8"/>
      <c r="AB44" s="13"/>
      <c r="AC44" s="8"/>
      <c r="AD44" s="13"/>
      <c r="AE44" s="8"/>
      <c r="AF44" s="13"/>
    </row>
    <row r="45" spans="1:32" ht="18" customHeight="1" x14ac:dyDescent="0.2">
      <c r="B45" s="78"/>
      <c r="C45" s="9"/>
      <c r="D45" s="10"/>
      <c r="E45" s="9"/>
      <c r="F45" s="8"/>
      <c r="G45" s="20" t="str">
        <f>IF(F45="","",VLOOKUP(F45,'Appx 2 (Comm) Rules'!$A$1:$C$54,2,FALSE))</f>
        <v/>
      </c>
      <c r="H45" s="80" t="str">
        <f>IF(F45="","",MIN(G45,VLOOKUP(F45,'Appx 2 (Comm) Rules'!$A$1:$E$54,5,0)))</f>
        <v/>
      </c>
      <c r="I45" s="12"/>
      <c r="J45" s="13"/>
      <c r="K45" s="12"/>
      <c r="L45" s="13"/>
      <c r="M45" s="12"/>
      <c r="N45" s="13"/>
      <c r="O45" s="12"/>
      <c r="P45" s="13"/>
      <c r="Q45" s="12"/>
      <c r="R45" s="13"/>
      <c r="S45" s="12"/>
      <c r="T45" s="13"/>
      <c r="U45" s="12"/>
      <c r="V45" s="13"/>
      <c r="W45" s="12"/>
      <c r="X45" s="13"/>
      <c r="Y45" s="12"/>
      <c r="Z45" s="13"/>
      <c r="AA45" s="8"/>
      <c r="AB45" s="13"/>
      <c r="AC45" s="8"/>
      <c r="AD45" s="13"/>
      <c r="AE45" s="8"/>
      <c r="AF45" s="13"/>
    </row>
    <row r="46" spans="1:32" ht="18" customHeight="1" x14ac:dyDescent="0.2">
      <c r="B46" s="78"/>
      <c r="C46" s="9"/>
      <c r="D46" s="10"/>
      <c r="E46" s="9"/>
      <c r="F46" s="8"/>
      <c r="G46" s="20" t="str">
        <f>IF(F46="","",VLOOKUP(F46,'Appx 2 (Comm) Rules'!$A$1:$C$54,2,FALSE))</f>
        <v/>
      </c>
      <c r="H46" s="80" t="str">
        <f>IF(F46="","",MIN(G46,VLOOKUP(F46,'Appx 2 (Comm) Rules'!$A$1:$E$54,5,0)))</f>
        <v/>
      </c>
      <c r="I46" s="11"/>
      <c r="J46" s="14"/>
      <c r="K46" s="11"/>
      <c r="L46" s="14"/>
      <c r="M46" s="11"/>
      <c r="N46" s="14"/>
      <c r="O46" s="11"/>
      <c r="P46" s="14"/>
      <c r="Q46" s="76"/>
      <c r="R46" s="14"/>
      <c r="S46" s="11"/>
      <c r="T46" s="14"/>
      <c r="U46" s="11"/>
      <c r="V46" s="14"/>
      <c r="W46" s="77"/>
      <c r="X46" s="14"/>
      <c r="Y46" s="77"/>
      <c r="Z46" s="14"/>
      <c r="AA46" s="8"/>
      <c r="AB46" s="13"/>
      <c r="AC46" s="8"/>
      <c r="AD46" s="13"/>
      <c r="AE46" s="8"/>
      <c r="AF46" s="13"/>
    </row>
    <row r="47" spans="1:32" ht="18" customHeight="1" x14ac:dyDescent="0.2">
      <c r="B47" s="78"/>
      <c r="C47" s="9"/>
      <c r="D47" s="10"/>
      <c r="E47" s="9"/>
      <c r="F47" s="8"/>
      <c r="G47" s="20" t="str">
        <f>IF(F47="","",VLOOKUP(F47,'Appx 2 (Comm) Rules'!$A$1:$C$54,2,FALSE))</f>
        <v/>
      </c>
      <c r="H47" s="80" t="str">
        <f>IF(F47="","",MIN(G47,VLOOKUP(F47,'Appx 2 (Comm) Rules'!$A$1:$E$54,5,0)))</f>
        <v/>
      </c>
      <c r="I47" s="12"/>
      <c r="J47" s="13"/>
      <c r="K47" s="12"/>
      <c r="L47" s="13"/>
      <c r="M47" s="12"/>
      <c r="N47" s="13"/>
      <c r="O47" s="12"/>
      <c r="P47" s="13"/>
      <c r="Q47" s="12"/>
      <c r="R47" s="13"/>
      <c r="S47" s="12"/>
      <c r="T47" s="13"/>
      <c r="U47" s="12"/>
      <c r="V47" s="13"/>
      <c r="W47" s="12"/>
      <c r="X47" s="13"/>
      <c r="Y47" s="12"/>
      <c r="Z47" s="13"/>
      <c r="AA47" s="8"/>
      <c r="AB47" s="13"/>
      <c r="AC47" s="8"/>
      <c r="AD47" s="13"/>
      <c r="AE47" s="8"/>
      <c r="AF47" s="13"/>
    </row>
    <row r="48" spans="1:32" ht="18" customHeight="1" x14ac:dyDescent="0.2">
      <c r="B48" s="78"/>
      <c r="C48" s="9"/>
      <c r="D48" s="10"/>
      <c r="E48" s="9"/>
      <c r="F48" s="8"/>
      <c r="G48" s="20" t="str">
        <f>IF(F48="","",VLOOKUP(F48,'Appx 2 (Comm) Rules'!$A$1:$C$54,2,FALSE))</f>
        <v/>
      </c>
      <c r="H48" s="80" t="str">
        <f>IF(F48="","",MIN(G48,VLOOKUP(F48,'Appx 2 (Comm) Rules'!$A$1:$E$54,5,0)))</f>
        <v/>
      </c>
      <c r="I48" s="11"/>
      <c r="J48" s="14"/>
      <c r="K48" s="11"/>
      <c r="L48" s="14"/>
      <c r="M48" s="11"/>
      <c r="N48" s="14"/>
      <c r="O48" s="11"/>
      <c r="P48" s="14"/>
      <c r="Q48" s="76"/>
      <c r="R48" s="14"/>
      <c r="S48" s="11"/>
      <c r="T48" s="14"/>
      <c r="U48" s="11"/>
      <c r="V48" s="14"/>
      <c r="W48" s="77"/>
      <c r="X48" s="14"/>
      <c r="Y48" s="77"/>
      <c r="Z48" s="14"/>
      <c r="AA48" s="8"/>
      <c r="AB48" s="13"/>
      <c r="AC48" s="8"/>
      <c r="AD48" s="13"/>
      <c r="AE48" s="8"/>
      <c r="AF48" s="13"/>
    </row>
    <row r="49" spans="1:32" ht="18" customHeight="1" x14ac:dyDescent="0.2">
      <c r="B49" s="78"/>
      <c r="C49" s="9"/>
      <c r="D49" s="10"/>
      <c r="E49" s="9"/>
      <c r="F49" s="8"/>
      <c r="G49" s="20" t="str">
        <f>IF(F49="","",VLOOKUP(F49,'Appx 2 (Comm) Rules'!$A$1:$C$54,2,FALSE))</f>
        <v/>
      </c>
      <c r="H49" s="80" t="str">
        <f>IF(F49="","",MIN(G49,VLOOKUP(F49,'Appx 2 (Comm) Rules'!$A$1:$E$54,5,0)))</f>
        <v/>
      </c>
      <c r="I49" s="12"/>
      <c r="J49" s="13"/>
      <c r="K49" s="12"/>
      <c r="L49" s="13"/>
      <c r="M49" s="12"/>
      <c r="N49" s="13"/>
      <c r="O49" s="12"/>
      <c r="P49" s="13"/>
      <c r="Q49" s="12"/>
      <c r="R49" s="13"/>
      <c r="S49" s="12"/>
      <c r="T49" s="13"/>
      <c r="U49" s="12"/>
      <c r="V49" s="13"/>
      <c r="W49" s="12"/>
      <c r="X49" s="13"/>
      <c r="Y49" s="12"/>
      <c r="Z49" s="13"/>
      <c r="AA49" s="8"/>
      <c r="AB49" s="13"/>
      <c r="AC49" s="8"/>
      <c r="AD49" s="13"/>
      <c r="AE49" s="8"/>
      <c r="AF49" s="13"/>
    </row>
    <row r="50" spans="1:32" ht="18" customHeight="1" x14ac:dyDescent="0.2">
      <c r="B50" s="78"/>
      <c r="C50" s="9"/>
      <c r="D50" s="10"/>
      <c r="E50" s="9"/>
      <c r="F50" s="8"/>
      <c r="G50" s="20" t="str">
        <f>IF(F50="","",VLOOKUP(F50,'Appx 2 (Comm) Rules'!$A$1:$C$54,2,FALSE))</f>
        <v/>
      </c>
      <c r="H50" s="80" t="str">
        <f>IF(F50="","",MIN(G50,VLOOKUP(F50,'Appx 2 (Comm) Rules'!$A$1:$E$54,5,0)))</f>
        <v/>
      </c>
      <c r="I50" s="11"/>
      <c r="J50" s="14"/>
      <c r="K50" s="11"/>
      <c r="L50" s="14"/>
      <c r="M50" s="11"/>
      <c r="N50" s="14"/>
      <c r="O50" s="11"/>
      <c r="P50" s="14"/>
      <c r="Q50" s="76"/>
      <c r="R50" s="14"/>
      <c r="S50" s="11"/>
      <c r="T50" s="14"/>
      <c r="U50" s="11"/>
      <c r="V50" s="14"/>
      <c r="W50" s="77"/>
      <c r="X50" s="14"/>
      <c r="Y50" s="77"/>
      <c r="Z50" s="14"/>
      <c r="AA50" s="8"/>
      <c r="AB50" s="13"/>
      <c r="AC50" s="8"/>
      <c r="AD50" s="13"/>
      <c r="AE50" s="8"/>
      <c r="AF50" s="13"/>
    </row>
    <row r="51" spans="1:32" ht="18" customHeight="1" x14ac:dyDescent="0.2">
      <c r="B51" s="78"/>
      <c r="C51" s="9"/>
      <c r="D51" s="10"/>
      <c r="E51" s="9"/>
      <c r="F51" s="8"/>
      <c r="G51" s="20" t="str">
        <f>IF(F51="","",VLOOKUP(F51,'Appx 2 (Comm) Rules'!$A$1:$C$54,2,FALSE))</f>
        <v/>
      </c>
      <c r="H51" s="80" t="str">
        <f>IF(F51="","",MIN(G51,VLOOKUP(F51,'Appx 2 (Comm) Rules'!$A$1:$E$54,5,0)))</f>
        <v/>
      </c>
      <c r="I51" s="12"/>
      <c r="J51" s="13"/>
      <c r="K51" s="12"/>
      <c r="L51" s="13"/>
      <c r="M51" s="12"/>
      <c r="N51" s="13"/>
      <c r="O51" s="12"/>
      <c r="P51" s="13"/>
      <c r="Q51" s="12"/>
      <c r="R51" s="13"/>
      <c r="S51" s="12"/>
      <c r="T51" s="13"/>
      <c r="U51" s="12"/>
      <c r="V51" s="13"/>
      <c r="W51" s="12"/>
      <c r="X51" s="13"/>
      <c r="Y51" s="12"/>
      <c r="Z51" s="13"/>
      <c r="AA51" s="8"/>
      <c r="AB51" s="13"/>
      <c r="AC51" s="8"/>
      <c r="AD51" s="13"/>
      <c r="AE51" s="8"/>
      <c r="AF51" s="13"/>
    </row>
    <row r="52" spans="1:32" ht="18" customHeight="1" x14ac:dyDescent="0.2">
      <c r="A52" s="81"/>
      <c r="B52" s="78"/>
      <c r="C52" s="9"/>
      <c r="D52" s="10"/>
      <c r="E52" s="9"/>
      <c r="F52" s="8"/>
      <c r="G52" s="20" t="str">
        <f>IF(F52="","",VLOOKUP(F52,'Appx 2 (Comm) Rules'!$A$1:$C$54,2,FALSE))</f>
        <v/>
      </c>
      <c r="H52" s="80" t="str">
        <f>IF(F52="","",MIN(G52,VLOOKUP(F52,'Appx 2 (Comm) Rules'!$A$1:$E$54,5,0)))</f>
        <v/>
      </c>
      <c r="I52" s="11"/>
      <c r="J52" s="14"/>
      <c r="K52" s="11"/>
      <c r="L52" s="14"/>
      <c r="M52" s="11"/>
      <c r="N52" s="14"/>
      <c r="O52" s="11"/>
      <c r="P52" s="14"/>
      <c r="Q52" s="76"/>
      <c r="R52" s="14"/>
      <c r="S52" s="11"/>
      <c r="T52" s="14"/>
      <c r="U52" s="11"/>
      <c r="V52" s="14"/>
      <c r="W52" s="77"/>
      <c r="X52" s="14"/>
      <c r="Y52" s="77"/>
      <c r="Z52" s="14"/>
      <c r="AA52" s="8"/>
      <c r="AB52" s="13"/>
      <c r="AC52" s="8"/>
      <c r="AD52" s="13"/>
      <c r="AE52" s="8"/>
      <c r="AF52" s="13"/>
    </row>
    <row r="53" spans="1:32" ht="18" customHeight="1" x14ac:dyDescent="0.2">
      <c r="B53" s="78"/>
      <c r="C53" s="9"/>
      <c r="D53" s="10"/>
      <c r="E53" s="9"/>
      <c r="F53" s="8"/>
      <c r="G53" s="20" t="str">
        <f>IF(F53="","",VLOOKUP(F53,'Appx 2 (Comm) Rules'!$A$1:$C$54,2,FALSE))</f>
        <v/>
      </c>
      <c r="H53" s="80" t="str">
        <f>IF(F53="","",MIN(G53,VLOOKUP(F53,'Appx 2 (Comm) Rules'!$A$1:$E$54,5,0)))</f>
        <v/>
      </c>
      <c r="I53" s="12"/>
      <c r="J53" s="13"/>
      <c r="K53" s="12"/>
      <c r="L53" s="13"/>
      <c r="M53" s="12"/>
      <c r="N53" s="13"/>
      <c r="O53" s="12"/>
      <c r="P53" s="13"/>
      <c r="Q53" s="12"/>
      <c r="R53" s="13"/>
      <c r="S53" s="12"/>
      <c r="T53" s="13"/>
      <c r="U53" s="12"/>
      <c r="V53" s="13"/>
      <c r="W53" s="12"/>
      <c r="X53" s="13"/>
      <c r="Y53" s="12"/>
      <c r="Z53" s="13"/>
      <c r="AA53" s="8"/>
      <c r="AB53" s="13"/>
      <c r="AC53" s="8"/>
      <c r="AD53" s="13"/>
      <c r="AE53" s="8"/>
      <c r="AF53" s="13"/>
    </row>
    <row r="54" spans="1:32" ht="18" customHeight="1" x14ac:dyDescent="0.2">
      <c r="B54" s="78"/>
      <c r="C54" s="9"/>
      <c r="D54" s="10"/>
      <c r="E54" s="9"/>
      <c r="F54" s="8"/>
      <c r="G54" s="20" t="str">
        <f>IF(F54="","",VLOOKUP(F54,'Appx 2 (Comm) Rules'!$A$1:$C$54,2,FALSE))</f>
        <v/>
      </c>
      <c r="H54" s="80" t="str">
        <f>IF(F54="","",MIN(G54,VLOOKUP(F54,'Appx 2 (Comm) Rules'!$A$1:$E$54,5,0)))</f>
        <v/>
      </c>
      <c r="I54" s="11"/>
      <c r="J54" s="14"/>
      <c r="K54" s="11"/>
      <c r="L54" s="14"/>
      <c r="M54" s="11"/>
      <c r="N54" s="14"/>
      <c r="O54" s="11"/>
      <c r="P54" s="14"/>
      <c r="Q54" s="76"/>
      <c r="R54" s="14"/>
      <c r="S54" s="11"/>
      <c r="T54" s="14"/>
      <c r="U54" s="11"/>
      <c r="V54" s="14"/>
      <c r="W54" s="77"/>
      <c r="X54" s="14"/>
      <c r="Y54" s="77"/>
      <c r="Z54" s="14"/>
      <c r="AA54" s="8"/>
      <c r="AB54" s="13"/>
      <c r="AC54" s="8"/>
      <c r="AD54" s="13"/>
      <c r="AE54" s="8"/>
      <c r="AF54" s="13"/>
    </row>
    <row r="55" spans="1:32" ht="18" customHeight="1" x14ac:dyDescent="0.2">
      <c r="B55" s="78"/>
      <c r="C55" s="9"/>
      <c r="D55" s="10"/>
      <c r="E55" s="9"/>
      <c r="F55" s="8"/>
      <c r="G55" s="20" t="str">
        <f>IF(F55="","",VLOOKUP(F55,'Appx 2 (Comm) Rules'!$A$1:$C$54,2,FALSE))</f>
        <v/>
      </c>
      <c r="H55" s="80" t="str">
        <f>IF(F55="","",MIN(G55,VLOOKUP(F55,'Appx 2 (Comm) Rules'!$A$1:$E$54,5,0)))</f>
        <v/>
      </c>
      <c r="I55" s="12"/>
      <c r="J55" s="13"/>
      <c r="K55" s="12"/>
      <c r="L55" s="13"/>
      <c r="M55" s="12"/>
      <c r="N55" s="13"/>
      <c r="O55" s="12"/>
      <c r="P55" s="13"/>
      <c r="Q55" s="12"/>
      <c r="R55" s="13"/>
      <c r="S55" s="12"/>
      <c r="T55" s="13"/>
      <c r="U55" s="12"/>
      <c r="V55" s="13"/>
      <c r="W55" s="12"/>
      <c r="X55" s="13"/>
      <c r="Y55" s="12"/>
      <c r="Z55" s="13"/>
      <c r="AA55" s="8"/>
      <c r="AB55" s="13"/>
      <c r="AC55" s="8"/>
      <c r="AD55" s="13"/>
      <c r="AE55" s="8"/>
      <c r="AF55" s="13"/>
    </row>
    <row r="56" spans="1:32" ht="18" customHeight="1" x14ac:dyDescent="0.2">
      <c r="B56" s="78"/>
      <c r="C56" s="9"/>
      <c r="D56" s="10"/>
      <c r="E56" s="9"/>
      <c r="F56" s="8"/>
      <c r="G56" s="20" t="str">
        <f>IF(F56="","",VLOOKUP(F56,'Appx 2 (Comm) Rules'!$A$1:$C$54,2,FALSE))</f>
        <v/>
      </c>
      <c r="H56" s="80" t="str">
        <f>IF(F56="","",MIN(G56,VLOOKUP(F56,'Appx 2 (Comm) Rules'!$A$1:$E$54,5,0)))</f>
        <v/>
      </c>
      <c r="I56" s="11"/>
      <c r="J56" s="14"/>
      <c r="K56" s="11"/>
      <c r="L56" s="14"/>
      <c r="M56" s="11"/>
      <c r="N56" s="14"/>
      <c r="O56" s="11"/>
      <c r="P56" s="14"/>
      <c r="Q56" s="76"/>
      <c r="R56" s="14"/>
      <c r="S56" s="11"/>
      <c r="T56" s="14"/>
      <c r="U56" s="11"/>
      <c r="V56" s="14"/>
      <c r="W56" s="77"/>
      <c r="X56" s="14"/>
      <c r="Y56" s="77"/>
      <c r="Z56" s="14"/>
      <c r="AA56" s="8"/>
      <c r="AB56" s="13"/>
      <c r="AC56" s="8"/>
      <c r="AD56" s="13"/>
      <c r="AE56" s="8"/>
      <c r="AF56" s="13"/>
    </row>
    <row r="57" spans="1:32" ht="18" customHeight="1" x14ac:dyDescent="0.2">
      <c r="B57" s="78"/>
      <c r="C57" s="9"/>
      <c r="D57" s="10"/>
      <c r="E57" s="9"/>
      <c r="F57" s="8"/>
      <c r="G57" s="20" t="str">
        <f>IF(F57="","",VLOOKUP(F57,'Appx 2 (Comm) Rules'!$A$1:$C$54,2,FALSE))</f>
        <v/>
      </c>
      <c r="H57" s="80" t="str">
        <f>IF(F57="","",MIN(G57,VLOOKUP(F57,'Appx 2 (Comm) Rules'!$A$1:$E$54,5,0)))</f>
        <v/>
      </c>
      <c r="I57" s="12"/>
      <c r="J57" s="13"/>
      <c r="K57" s="12"/>
      <c r="L57" s="13"/>
      <c r="M57" s="12"/>
      <c r="N57" s="13"/>
      <c r="O57" s="12"/>
      <c r="P57" s="13"/>
      <c r="Q57" s="12"/>
      <c r="R57" s="13"/>
      <c r="S57" s="12"/>
      <c r="T57" s="13"/>
      <c r="U57" s="12"/>
      <c r="V57" s="13"/>
      <c r="W57" s="12"/>
      <c r="X57" s="13"/>
      <c r="Y57" s="12"/>
      <c r="Z57" s="13"/>
      <c r="AA57" s="8"/>
      <c r="AB57" s="13"/>
      <c r="AC57" s="8"/>
      <c r="AD57" s="13"/>
      <c r="AE57" s="8"/>
      <c r="AF57" s="13"/>
    </row>
    <row r="58" spans="1:32" ht="18" customHeight="1" x14ac:dyDescent="0.2">
      <c r="B58" s="78"/>
      <c r="C58" s="9"/>
      <c r="D58" s="10"/>
      <c r="E58" s="9"/>
      <c r="F58" s="8"/>
      <c r="G58" s="20" t="str">
        <f>IF(F58="","",VLOOKUP(F58,'Appx 2 (Comm) Rules'!$A$1:$C$54,2,FALSE))</f>
        <v/>
      </c>
      <c r="H58" s="80" t="str">
        <f>IF(F58="","",MIN(G58,VLOOKUP(F58,'Appx 2 (Comm) Rules'!$A$1:$E$54,5,0)))</f>
        <v/>
      </c>
      <c r="I58" s="11"/>
      <c r="J58" s="14"/>
      <c r="K58" s="11"/>
      <c r="L58" s="14"/>
      <c r="M58" s="11"/>
      <c r="N58" s="14"/>
      <c r="O58" s="11"/>
      <c r="P58" s="14"/>
      <c r="Q58" s="76"/>
      <c r="R58" s="14"/>
      <c r="S58" s="11"/>
      <c r="T58" s="14"/>
      <c r="U58" s="11"/>
      <c r="V58" s="14"/>
      <c r="W58" s="77"/>
      <c r="X58" s="14"/>
      <c r="Y58" s="77"/>
      <c r="Z58" s="14"/>
      <c r="AA58" s="8"/>
      <c r="AB58" s="13"/>
      <c r="AC58" s="8"/>
      <c r="AD58" s="13"/>
      <c r="AE58" s="8"/>
      <c r="AF58" s="13"/>
    </row>
    <row r="59" spans="1:32" ht="18" customHeight="1" x14ac:dyDescent="0.2">
      <c r="B59" s="78"/>
      <c r="C59" s="9"/>
      <c r="D59" s="10"/>
      <c r="E59" s="9"/>
      <c r="F59" s="8"/>
      <c r="G59" s="20" t="str">
        <f>IF(F59="","",VLOOKUP(F59,'Appx 2 (Comm) Rules'!$A$1:$C$54,2,FALSE))</f>
        <v/>
      </c>
      <c r="H59" s="80" t="str">
        <f>IF(F59="","",MIN(G59,VLOOKUP(F59,'Appx 2 (Comm) Rules'!$A$1:$E$54,5,0)))</f>
        <v/>
      </c>
      <c r="I59" s="12"/>
      <c r="J59" s="13"/>
      <c r="K59" s="12"/>
      <c r="L59" s="13"/>
      <c r="M59" s="12"/>
      <c r="N59" s="13"/>
      <c r="O59" s="12"/>
      <c r="P59" s="13"/>
      <c r="Q59" s="12"/>
      <c r="R59" s="13"/>
      <c r="S59" s="12"/>
      <c r="T59" s="13"/>
      <c r="U59" s="12"/>
      <c r="V59" s="13"/>
      <c r="W59" s="12"/>
      <c r="X59" s="13"/>
      <c r="Y59" s="12"/>
      <c r="Z59" s="13"/>
      <c r="AA59" s="8"/>
      <c r="AB59" s="13"/>
      <c r="AC59" s="8"/>
      <c r="AD59" s="13"/>
      <c r="AE59" s="8"/>
      <c r="AF59" s="13"/>
    </row>
    <row r="60" spans="1:32" ht="18" customHeight="1" x14ac:dyDescent="0.2">
      <c r="B60" s="78"/>
      <c r="C60" s="9"/>
      <c r="D60" s="10"/>
      <c r="E60" s="9"/>
      <c r="F60" s="8"/>
      <c r="G60" s="20" t="str">
        <f>IF(F60="","",VLOOKUP(F60,'Appx 2 (Comm) Rules'!$A$1:$C$54,2,FALSE))</f>
        <v/>
      </c>
      <c r="H60" s="80" t="str">
        <f>IF(F60="","",MIN(G60,VLOOKUP(F60,'Appx 2 (Comm) Rules'!$A$1:$E$54,5,0)))</f>
        <v/>
      </c>
      <c r="I60" s="11"/>
      <c r="J60" s="14"/>
      <c r="K60" s="11"/>
      <c r="L60" s="14"/>
      <c r="M60" s="11"/>
      <c r="N60" s="14"/>
      <c r="O60" s="11"/>
      <c r="P60" s="14"/>
      <c r="Q60" s="76"/>
      <c r="R60" s="14"/>
      <c r="S60" s="11"/>
      <c r="T60" s="14"/>
      <c r="U60" s="11"/>
      <c r="V60" s="14"/>
      <c r="W60" s="77"/>
      <c r="X60" s="14"/>
      <c r="Y60" s="77"/>
      <c r="Z60" s="14"/>
      <c r="AA60" s="8"/>
      <c r="AB60" s="13"/>
      <c r="AC60" s="8"/>
      <c r="AD60" s="13"/>
      <c r="AE60" s="8"/>
      <c r="AF60" s="13"/>
    </row>
    <row r="61" spans="1:32" ht="18" customHeight="1" x14ac:dyDescent="0.2">
      <c r="B61" s="78"/>
      <c r="C61" s="9"/>
      <c r="D61" s="10"/>
      <c r="E61" s="9"/>
      <c r="F61" s="8"/>
      <c r="G61" s="20" t="str">
        <f>IF(F61="","",VLOOKUP(F61,'Appx 2 (Comm) Rules'!$A$1:$C$54,2,FALSE))</f>
        <v/>
      </c>
      <c r="H61" s="80" t="str">
        <f>IF(F61="","",MIN(G61,VLOOKUP(F61,'Appx 2 (Comm) Rules'!$A$1:$E$54,5,0)))</f>
        <v/>
      </c>
      <c r="I61" s="12"/>
      <c r="J61" s="13"/>
      <c r="K61" s="12"/>
      <c r="L61" s="13"/>
      <c r="M61" s="12"/>
      <c r="N61" s="13"/>
      <c r="O61" s="12"/>
      <c r="P61" s="13"/>
      <c r="Q61" s="12"/>
      <c r="R61" s="13"/>
      <c r="S61" s="12"/>
      <c r="T61" s="13"/>
      <c r="U61" s="12"/>
      <c r="V61" s="13"/>
      <c r="W61" s="12"/>
      <c r="X61" s="13"/>
      <c r="Y61" s="12"/>
      <c r="Z61" s="13"/>
      <c r="AA61" s="8"/>
      <c r="AB61" s="13"/>
      <c r="AC61" s="8"/>
      <c r="AD61" s="13"/>
      <c r="AE61" s="8"/>
      <c r="AF61" s="13"/>
    </row>
    <row r="62" spans="1:32" ht="18" customHeight="1" x14ac:dyDescent="0.2">
      <c r="B62" s="78"/>
      <c r="C62" s="9"/>
      <c r="D62" s="10"/>
      <c r="E62" s="9"/>
      <c r="F62" s="8"/>
      <c r="G62" s="20" t="str">
        <f>IF(F62="","",VLOOKUP(F62,'Appx 2 (Comm) Rules'!$A$1:$C$54,2,FALSE))</f>
        <v/>
      </c>
      <c r="H62" s="80" t="str">
        <f>IF(F62="","",MIN(G62,VLOOKUP(F62,'Appx 2 (Comm) Rules'!$A$1:$E$54,5,0)))</f>
        <v/>
      </c>
      <c r="I62" s="11"/>
      <c r="J62" s="14"/>
      <c r="K62" s="11"/>
      <c r="L62" s="14"/>
      <c r="M62" s="11"/>
      <c r="N62" s="14"/>
      <c r="O62" s="11"/>
      <c r="P62" s="14"/>
      <c r="Q62" s="76"/>
      <c r="R62" s="14"/>
      <c r="S62" s="11"/>
      <c r="T62" s="14"/>
      <c r="U62" s="11"/>
      <c r="V62" s="14"/>
      <c r="W62" s="77"/>
      <c r="X62" s="14"/>
      <c r="Y62" s="77"/>
      <c r="Z62" s="14"/>
      <c r="AA62" s="8"/>
      <c r="AB62" s="13"/>
      <c r="AC62" s="8"/>
      <c r="AD62" s="13"/>
      <c r="AE62" s="8"/>
      <c r="AF62" s="13"/>
    </row>
    <row r="63" spans="1:32" ht="18" customHeight="1" x14ac:dyDescent="0.2">
      <c r="B63" s="78"/>
      <c r="C63" s="9"/>
      <c r="D63" s="10"/>
      <c r="E63" s="9"/>
      <c r="F63" s="8"/>
      <c r="G63" s="20" t="str">
        <f>IF(F63="","",VLOOKUP(F63,'Appx 2 (Comm) Rules'!$A$1:$C$54,2,FALSE))</f>
        <v/>
      </c>
      <c r="H63" s="80" t="str">
        <f>IF(F63="","",MIN(G63,VLOOKUP(F63,'Appx 2 (Comm) Rules'!$A$1:$E$54,5,0)))</f>
        <v/>
      </c>
      <c r="I63" s="12"/>
      <c r="J63" s="13"/>
      <c r="K63" s="12"/>
      <c r="L63" s="13"/>
      <c r="M63" s="12"/>
      <c r="N63" s="13"/>
      <c r="O63" s="12"/>
      <c r="P63" s="13"/>
      <c r="Q63" s="12"/>
      <c r="R63" s="13"/>
      <c r="S63" s="12"/>
      <c r="T63" s="13"/>
      <c r="U63" s="12"/>
      <c r="V63" s="13"/>
      <c r="W63" s="12"/>
      <c r="X63" s="13"/>
      <c r="Y63" s="12"/>
      <c r="Z63" s="13"/>
      <c r="AA63" s="8"/>
      <c r="AB63" s="13"/>
      <c r="AC63" s="8"/>
      <c r="AD63" s="13"/>
      <c r="AE63" s="8"/>
      <c r="AF63" s="13"/>
    </row>
    <row r="64" spans="1:32" ht="18" customHeight="1" x14ac:dyDescent="0.2">
      <c r="B64" s="78"/>
      <c r="C64" s="9"/>
      <c r="D64" s="10"/>
      <c r="E64" s="9"/>
      <c r="F64" s="8"/>
      <c r="G64" s="20" t="str">
        <f>IF(F64="","",VLOOKUP(F64,'Appx 2 (Comm) Rules'!$A$1:$C$54,2,FALSE))</f>
        <v/>
      </c>
      <c r="H64" s="80" t="str">
        <f>IF(F64="","",MIN(G64,VLOOKUP(F64,'Appx 2 (Comm) Rules'!$A$1:$E$54,5,0)))</f>
        <v/>
      </c>
      <c r="I64" s="11"/>
      <c r="J64" s="14"/>
      <c r="K64" s="11"/>
      <c r="L64" s="14"/>
      <c r="M64" s="11"/>
      <c r="N64" s="14"/>
      <c r="O64" s="11"/>
      <c r="P64" s="14"/>
      <c r="Q64" s="76"/>
      <c r="R64" s="14"/>
      <c r="S64" s="11"/>
      <c r="T64" s="14"/>
      <c r="U64" s="11"/>
      <c r="V64" s="14"/>
      <c r="W64" s="77"/>
      <c r="X64" s="14"/>
      <c r="Y64" s="77"/>
      <c r="Z64" s="14"/>
      <c r="AA64" s="8"/>
      <c r="AB64" s="13"/>
      <c r="AC64" s="8"/>
      <c r="AD64" s="13"/>
      <c r="AE64" s="8"/>
      <c r="AF64" s="13"/>
    </row>
    <row r="65" spans="1:32" ht="18" customHeight="1" x14ac:dyDescent="0.2">
      <c r="B65" s="78"/>
      <c r="C65" s="9"/>
      <c r="D65" s="10"/>
      <c r="E65" s="9"/>
      <c r="F65" s="8"/>
      <c r="G65" s="20" t="str">
        <f>IF(F65="","",VLOOKUP(F65,'Appx 2 (Comm) Rules'!$A$1:$C$54,2,FALSE))</f>
        <v/>
      </c>
      <c r="H65" s="80" t="str">
        <f>IF(F65="","",MIN(G65,VLOOKUP(F65,'Appx 2 (Comm) Rules'!$A$1:$E$54,5,0)))</f>
        <v/>
      </c>
      <c r="I65" s="12"/>
      <c r="J65" s="13"/>
      <c r="K65" s="12"/>
      <c r="L65" s="13"/>
      <c r="M65" s="12"/>
      <c r="N65" s="13"/>
      <c r="O65" s="12"/>
      <c r="P65" s="13"/>
      <c r="Q65" s="12"/>
      <c r="R65" s="13"/>
      <c r="S65" s="12"/>
      <c r="T65" s="13"/>
      <c r="U65" s="12"/>
      <c r="V65" s="13"/>
      <c r="W65" s="12"/>
      <c r="X65" s="13"/>
      <c r="Y65" s="12"/>
      <c r="Z65" s="13"/>
      <c r="AA65" s="8"/>
      <c r="AB65" s="13"/>
      <c r="AC65" s="8"/>
      <c r="AD65" s="13"/>
      <c r="AE65" s="8"/>
      <c r="AF65" s="13"/>
    </row>
    <row r="66" spans="1:32" ht="18" customHeight="1" x14ac:dyDescent="0.2">
      <c r="A66" s="81"/>
      <c r="B66" s="78"/>
      <c r="C66" s="9"/>
      <c r="D66" s="10"/>
      <c r="E66" s="9"/>
      <c r="F66" s="8"/>
      <c r="G66" s="20" t="str">
        <f>IF(F66="","",VLOOKUP(F66,'Appx 2 (Comm) Rules'!$A$1:$C$54,2,FALSE))</f>
        <v/>
      </c>
      <c r="H66" s="80" t="str">
        <f>IF(F66="","",MIN(G66,VLOOKUP(F66,'Appx 2 (Comm) Rules'!$A$1:$E$54,5,0)))</f>
        <v/>
      </c>
      <c r="I66" s="11"/>
      <c r="J66" s="14"/>
      <c r="K66" s="11"/>
      <c r="L66" s="14"/>
      <c r="M66" s="11"/>
      <c r="N66" s="14"/>
      <c r="O66" s="11"/>
      <c r="P66" s="14"/>
      <c r="Q66" s="76"/>
      <c r="R66" s="14"/>
      <c r="S66" s="11"/>
      <c r="T66" s="14"/>
      <c r="U66" s="11"/>
      <c r="V66" s="14"/>
      <c r="W66" s="77"/>
      <c r="X66" s="14"/>
      <c r="Y66" s="77"/>
      <c r="Z66" s="14"/>
      <c r="AA66" s="8"/>
      <c r="AB66" s="13"/>
      <c r="AC66" s="8"/>
      <c r="AD66" s="13"/>
      <c r="AE66" s="8"/>
      <c r="AF66" s="13"/>
    </row>
    <row r="67" spans="1:32" ht="18" customHeight="1" x14ac:dyDescent="0.2">
      <c r="B67" s="78"/>
      <c r="C67" s="9"/>
      <c r="D67" s="10"/>
      <c r="E67" s="9"/>
      <c r="F67" s="8"/>
      <c r="G67" s="20" t="str">
        <f>IF(F67="","",VLOOKUP(F67,'Appx 2 (Comm) Rules'!$A$1:$C$54,2,FALSE))</f>
        <v/>
      </c>
      <c r="H67" s="80" t="str">
        <f>IF(F67="","",MIN(G67,VLOOKUP(F67,'Appx 2 (Comm) Rules'!$A$1:$E$54,5,0)))</f>
        <v/>
      </c>
      <c r="I67" s="12"/>
      <c r="J67" s="13"/>
      <c r="K67" s="12"/>
      <c r="L67" s="13"/>
      <c r="M67" s="12"/>
      <c r="N67" s="13"/>
      <c r="O67" s="12"/>
      <c r="P67" s="13"/>
      <c r="Q67" s="12"/>
      <c r="R67" s="13"/>
      <c r="S67" s="12"/>
      <c r="T67" s="13"/>
      <c r="U67" s="12"/>
      <c r="V67" s="13"/>
      <c r="W67" s="12"/>
      <c r="X67" s="13"/>
      <c r="Y67" s="12"/>
      <c r="Z67" s="13"/>
      <c r="AA67" s="8"/>
      <c r="AB67" s="13"/>
      <c r="AC67" s="8"/>
      <c r="AD67" s="13"/>
      <c r="AE67" s="8"/>
      <c r="AF67" s="13"/>
    </row>
    <row r="68" spans="1:32" ht="18" customHeight="1" x14ac:dyDescent="0.2">
      <c r="B68" s="78"/>
      <c r="C68" s="9"/>
      <c r="D68" s="10"/>
      <c r="E68" s="9"/>
      <c r="F68" s="8"/>
      <c r="G68" s="20" t="str">
        <f>IF(F68="","",VLOOKUP(F68,'Appx 2 (Comm) Rules'!$A$1:$C$54,2,FALSE))</f>
        <v/>
      </c>
      <c r="H68" s="80" t="str">
        <f>IF(F68="","",MIN(G68,VLOOKUP(F68,'Appx 2 (Comm) Rules'!$A$1:$E$54,5,0)))</f>
        <v/>
      </c>
      <c r="I68" s="11"/>
      <c r="J68" s="14"/>
      <c r="K68" s="11"/>
      <c r="L68" s="14"/>
      <c r="M68" s="11"/>
      <c r="N68" s="14"/>
      <c r="O68" s="11"/>
      <c r="P68" s="14"/>
      <c r="Q68" s="76"/>
      <c r="R68" s="14"/>
      <c r="S68" s="11"/>
      <c r="T68" s="14"/>
      <c r="U68" s="11"/>
      <c r="V68" s="14"/>
      <c r="W68" s="77"/>
      <c r="X68" s="14"/>
      <c r="Y68" s="77"/>
      <c r="Z68" s="14"/>
      <c r="AA68" s="8"/>
      <c r="AB68" s="13"/>
      <c r="AC68" s="8"/>
      <c r="AD68" s="13"/>
      <c r="AE68" s="8"/>
      <c r="AF68" s="13"/>
    </row>
    <row r="69" spans="1:32" ht="18" customHeight="1" x14ac:dyDescent="0.2">
      <c r="B69" s="78"/>
      <c r="C69" s="9"/>
      <c r="D69" s="10"/>
      <c r="E69" s="9"/>
      <c r="F69" s="8"/>
      <c r="G69" s="20" t="str">
        <f>IF(F69="","",VLOOKUP(F69,'Appx 2 (Comm) Rules'!$A$1:$C$54,2,FALSE))</f>
        <v/>
      </c>
      <c r="H69" s="80" t="str">
        <f>IF(F69="","",MIN(G69,VLOOKUP(F69,'Appx 2 (Comm) Rules'!$A$1:$E$54,5,0)))</f>
        <v/>
      </c>
      <c r="I69" s="12"/>
      <c r="J69" s="13"/>
      <c r="K69" s="12"/>
      <c r="L69" s="13"/>
      <c r="M69" s="12"/>
      <c r="N69" s="13"/>
      <c r="O69" s="12"/>
      <c r="P69" s="13"/>
      <c r="Q69" s="12"/>
      <c r="R69" s="13"/>
      <c r="S69" s="12"/>
      <c r="T69" s="13"/>
      <c r="U69" s="12"/>
      <c r="V69" s="13"/>
      <c r="W69" s="12"/>
      <c r="X69" s="13"/>
      <c r="Y69" s="12"/>
      <c r="Z69" s="13"/>
      <c r="AA69" s="8"/>
      <c r="AB69" s="13"/>
      <c r="AC69" s="8"/>
      <c r="AD69" s="13"/>
      <c r="AE69" s="8"/>
      <c r="AF69" s="13"/>
    </row>
    <row r="70" spans="1:32" ht="18" customHeight="1" x14ac:dyDescent="0.2">
      <c r="B70" s="78"/>
      <c r="C70" s="9"/>
      <c r="D70" s="10"/>
      <c r="E70" s="9"/>
      <c r="F70" s="8"/>
      <c r="G70" s="20" t="str">
        <f>IF(F70="","",VLOOKUP(F70,'Appx 2 (Comm) Rules'!$A$1:$C$54,2,FALSE))</f>
        <v/>
      </c>
      <c r="H70" s="80" t="str">
        <f>IF(F70="","",MIN(G70,VLOOKUP(F70,'Appx 2 (Comm) Rules'!$A$1:$E$54,5,0)))</f>
        <v/>
      </c>
      <c r="I70" s="11"/>
      <c r="J70" s="14"/>
      <c r="K70" s="11"/>
      <c r="L70" s="14"/>
      <c r="M70" s="11"/>
      <c r="N70" s="14"/>
      <c r="O70" s="11"/>
      <c r="P70" s="14"/>
      <c r="Q70" s="76"/>
      <c r="R70" s="14"/>
      <c r="S70" s="11"/>
      <c r="T70" s="14"/>
      <c r="U70" s="11"/>
      <c r="V70" s="14"/>
      <c r="W70" s="77"/>
      <c r="X70" s="14"/>
      <c r="Y70" s="77"/>
      <c r="Z70" s="14"/>
      <c r="AA70" s="8"/>
      <c r="AB70" s="13"/>
      <c r="AC70" s="8"/>
      <c r="AD70" s="13"/>
      <c r="AE70" s="8"/>
      <c r="AF70" s="13"/>
    </row>
    <row r="71" spans="1:32" ht="18" customHeight="1" x14ac:dyDescent="0.2">
      <c r="B71" s="78"/>
      <c r="C71" s="9"/>
      <c r="D71" s="10"/>
      <c r="E71" s="9"/>
      <c r="F71" s="8"/>
      <c r="G71" s="20" t="str">
        <f>IF(F71="","",VLOOKUP(F71,'Appx 2 (Comm) Rules'!$A$1:$C$54,2,FALSE))</f>
        <v/>
      </c>
      <c r="H71" s="80" t="str">
        <f>IF(F71="","",MIN(G71,VLOOKUP(F71,'Appx 2 (Comm) Rules'!$A$1:$E$54,5,0)))</f>
        <v/>
      </c>
      <c r="I71" s="12"/>
      <c r="J71" s="13"/>
      <c r="K71" s="12"/>
      <c r="L71" s="13"/>
      <c r="M71" s="12"/>
      <c r="N71" s="13"/>
      <c r="O71" s="12"/>
      <c r="P71" s="13"/>
      <c r="Q71" s="12"/>
      <c r="R71" s="13"/>
      <c r="S71" s="12"/>
      <c r="T71" s="13"/>
      <c r="U71" s="12"/>
      <c r="V71" s="13"/>
      <c r="W71" s="12"/>
      <c r="X71" s="13"/>
      <c r="Y71" s="12"/>
      <c r="Z71" s="13"/>
      <c r="AA71" s="8"/>
      <c r="AB71" s="13"/>
      <c r="AC71" s="8"/>
      <c r="AD71" s="13"/>
      <c r="AE71" s="8"/>
      <c r="AF71" s="13"/>
    </row>
    <row r="72" spans="1:32" ht="18" customHeight="1" x14ac:dyDescent="0.2">
      <c r="B72" s="78"/>
      <c r="C72" s="9"/>
      <c r="D72" s="10"/>
      <c r="E72" s="9"/>
      <c r="F72" s="8"/>
      <c r="G72" s="20" t="str">
        <f>IF(F72="","",VLOOKUP(F72,'Appx 2 (Comm) Rules'!$A$1:$C$54,2,FALSE))</f>
        <v/>
      </c>
      <c r="H72" s="80" t="str">
        <f>IF(F72="","",MIN(G72,VLOOKUP(F72,'Appx 2 (Comm) Rules'!$A$1:$E$54,5,0)))</f>
        <v/>
      </c>
      <c r="I72" s="11"/>
      <c r="J72" s="14"/>
      <c r="K72" s="11"/>
      <c r="L72" s="14"/>
      <c r="M72" s="11"/>
      <c r="N72" s="14"/>
      <c r="O72" s="11"/>
      <c r="P72" s="14"/>
      <c r="Q72" s="76"/>
      <c r="R72" s="14"/>
      <c r="S72" s="11"/>
      <c r="T72" s="14"/>
      <c r="U72" s="11"/>
      <c r="V72" s="14"/>
      <c r="W72" s="77"/>
      <c r="X72" s="14"/>
      <c r="Y72" s="77"/>
      <c r="Z72" s="14"/>
      <c r="AA72" s="8"/>
      <c r="AB72" s="13"/>
      <c r="AC72" s="8"/>
      <c r="AD72" s="13"/>
      <c r="AE72" s="8"/>
      <c r="AF72" s="13"/>
    </row>
    <row r="73" spans="1:32" ht="18" customHeight="1" x14ac:dyDescent="0.2">
      <c r="B73" s="78"/>
      <c r="C73" s="9"/>
      <c r="D73" s="10"/>
      <c r="E73" s="9"/>
      <c r="F73" s="8"/>
      <c r="G73" s="20" t="str">
        <f>IF(F73="","",VLOOKUP(F73,'Appx 2 (Comm) Rules'!$A$1:$C$54,2,FALSE))</f>
        <v/>
      </c>
      <c r="H73" s="80" t="str">
        <f>IF(F73="","",MIN(G73,VLOOKUP(F73,'Appx 2 (Comm) Rules'!$A$1:$E$54,5,0)))</f>
        <v/>
      </c>
      <c r="I73" s="12"/>
      <c r="J73" s="13"/>
      <c r="K73" s="12"/>
      <c r="L73" s="13"/>
      <c r="M73" s="12"/>
      <c r="N73" s="13"/>
      <c r="O73" s="12"/>
      <c r="P73" s="13"/>
      <c r="Q73" s="12"/>
      <c r="R73" s="13"/>
      <c r="S73" s="12"/>
      <c r="T73" s="13"/>
      <c r="U73" s="12"/>
      <c r="V73" s="13"/>
      <c r="W73" s="12"/>
      <c r="X73" s="13"/>
      <c r="Y73" s="12"/>
      <c r="Z73" s="13"/>
      <c r="AA73" s="8"/>
      <c r="AB73" s="13"/>
      <c r="AC73" s="8"/>
      <c r="AD73" s="13"/>
      <c r="AE73" s="8"/>
      <c r="AF73" s="13"/>
    </row>
    <row r="74" spans="1:32" ht="18" customHeight="1" x14ac:dyDescent="0.2">
      <c r="B74" s="78"/>
      <c r="C74" s="9"/>
      <c r="D74" s="10"/>
      <c r="E74" s="9"/>
      <c r="F74" s="8"/>
      <c r="G74" s="20" t="str">
        <f>IF(F74="","",VLOOKUP(F74,'Appx 2 (Comm) Rules'!$A$1:$C$54,2,FALSE))</f>
        <v/>
      </c>
      <c r="H74" s="80" t="str">
        <f>IF(F74="","",MIN(G74,VLOOKUP(F74,'Appx 2 (Comm) Rules'!$A$1:$E$54,5,0)))</f>
        <v/>
      </c>
      <c r="I74" s="11"/>
      <c r="J74" s="14"/>
      <c r="K74" s="11"/>
      <c r="L74" s="14"/>
      <c r="M74" s="11"/>
      <c r="N74" s="14"/>
      <c r="O74" s="11"/>
      <c r="P74" s="14"/>
      <c r="Q74" s="76"/>
      <c r="R74" s="14"/>
      <c r="S74" s="11"/>
      <c r="T74" s="14"/>
      <c r="U74" s="11"/>
      <c r="V74" s="14"/>
      <c r="W74" s="77"/>
      <c r="X74" s="14"/>
      <c r="Y74" s="77"/>
      <c r="Z74" s="14"/>
      <c r="AA74" s="8"/>
      <c r="AB74" s="13"/>
      <c r="AC74" s="8"/>
      <c r="AD74" s="13"/>
      <c r="AE74" s="8"/>
      <c r="AF74" s="13"/>
    </row>
    <row r="75" spans="1:32" ht="18" customHeight="1" x14ac:dyDescent="0.2">
      <c r="B75" s="78"/>
      <c r="C75" s="9"/>
      <c r="D75" s="10"/>
      <c r="E75" s="9"/>
      <c r="F75" s="8"/>
      <c r="G75" s="20" t="str">
        <f>IF(F75="","",VLOOKUP(F75,'Appx 2 (Comm) Rules'!$A$1:$C$54,2,FALSE))</f>
        <v/>
      </c>
      <c r="H75" s="80" t="str">
        <f>IF(F75="","",MIN(G75,VLOOKUP(F75,'Appx 2 (Comm) Rules'!$A$1:$E$54,5,0)))</f>
        <v/>
      </c>
      <c r="I75" s="12"/>
      <c r="J75" s="13"/>
      <c r="K75" s="12"/>
      <c r="L75" s="13"/>
      <c r="M75" s="12"/>
      <c r="N75" s="13"/>
      <c r="O75" s="12"/>
      <c r="P75" s="13"/>
      <c r="Q75" s="12"/>
      <c r="R75" s="13"/>
      <c r="S75" s="12"/>
      <c r="T75" s="13"/>
      <c r="U75" s="12"/>
      <c r="V75" s="13"/>
      <c r="W75" s="12"/>
      <c r="X75" s="13"/>
      <c r="Y75" s="12"/>
      <c r="Z75" s="13"/>
      <c r="AA75" s="8"/>
      <c r="AB75" s="13"/>
      <c r="AC75" s="8"/>
      <c r="AD75" s="13"/>
      <c r="AE75" s="8"/>
      <c r="AF75" s="13"/>
    </row>
    <row r="76" spans="1:32" ht="18" customHeight="1" x14ac:dyDescent="0.2">
      <c r="B76" s="78"/>
      <c r="C76" s="9"/>
      <c r="D76" s="10"/>
      <c r="E76" s="9"/>
      <c r="F76" s="8"/>
      <c r="G76" s="20" t="str">
        <f>IF(F76="","",VLOOKUP(F76,'Appx 2 (Comm) Rules'!$A$1:$C$54,2,FALSE))</f>
        <v/>
      </c>
      <c r="H76" s="80" t="str">
        <f>IF(F76="","",MIN(G76,VLOOKUP(F76,'Appx 2 (Comm) Rules'!$A$1:$E$54,5,0)))</f>
        <v/>
      </c>
      <c r="I76" s="11"/>
      <c r="J76" s="14"/>
      <c r="K76" s="11"/>
      <c r="L76" s="14"/>
      <c r="M76" s="11"/>
      <c r="N76" s="14"/>
      <c r="O76" s="11"/>
      <c r="P76" s="14"/>
      <c r="Q76" s="76"/>
      <c r="R76" s="14"/>
      <c r="S76" s="11"/>
      <c r="T76" s="14"/>
      <c r="U76" s="11"/>
      <c r="V76" s="14"/>
      <c r="W76" s="77"/>
      <c r="X76" s="14"/>
      <c r="Y76" s="77"/>
      <c r="Z76" s="14"/>
      <c r="AA76" s="8"/>
      <c r="AB76" s="13"/>
      <c r="AC76" s="8"/>
      <c r="AD76" s="13"/>
      <c r="AE76" s="8"/>
      <c r="AF76" s="13"/>
    </row>
    <row r="77" spans="1:32" ht="18" customHeight="1" x14ac:dyDescent="0.2">
      <c r="B77" s="78"/>
      <c r="C77" s="9"/>
      <c r="D77" s="10"/>
      <c r="E77" s="9"/>
      <c r="F77" s="8"/>
      <c r="G77" s="20" t="str">
        <f>IF(F77="","",VLOOKUP(F77,'Appx 2 (Comm) Rules'!$A$1:$C$54,2,FALSE))</f>
        <v/>
      </c>
      <c r="H77" s="80" t="str">
        <f>IF(F77="","",MIN(G77,VLOOKUP(F77,'Appx 2 (Comm) Rules'!$A$1:$E$54,5,0)))</f>
        <v/>
      </c>
      <c r="I77" s="12"/>
      <c r="J77" s="13"/>
      <c r="K77" s="12"/>
      <c r="L77" s="13"/>
      <c r="M77" s="12"/>
      <c r="N77" s="13"/>
      <c r="O77" s="12"/>
      <c r="P77" s="13"/>
      <c r="Q77" s="12"/>
      <c r="R77" s="13"/>
      <c r="S77" s="12"/>
      <c r="T77" s="13"/>
      <c r="U77" s="12"/>
      <c r="V77" s="13"/>
      <c r="W77" s="12"/>
      <c r="X77" s="13"/>
      <c r="Y77" s="12"/>
      <c r="Z77" s="13"/>
      <c r="AA77" s="8"/>
      <c r="AB77" s="13"/>
      <c r="AC77" s="8"/>
      <c r="AD77" s="13"/>
      <c r="AE77" s="8"/>
      <c r="AF77" s="13"/>
    </row>
    <row r="78" spans="1:32" ht="18" customHeight="1" x14ac:dyDescent="0.2">
      <c r="B78" s="78"/>
      <c r="C78" s="9"/>
      <c r="D78" s="10"/>
      <c r="E78" s="9"/>
      <c r="F78" s="8"/>
      <c r="G78" s="20" t="str">
        <f>IF(F78="","",VLOOKUP(F78,'Appx 2 (Comm) Rules'!$A$1:$C$54,2,FALSE))</f>
        <v/>
      </c>
      <c r="H78" s="80" t="str">
        <f>IF(F78="","",MIN(G78,VLOOKUP(F78,'Appx 2 (Comm) Rules'!$A$1:$E$54,5,0)))</f>
        <v/>
      </c>
      <c r="I78" s="11"/>
      <c r="J78" s="14"/>
      <c r="K78" s="11"/>
      <c r="L78" s="14"/>
      <c r="M78" s="11"/>
      <c r="N78" s="14"/>
      <c r="O78" s="11"/>
      <c r="P78" s="14"/>
      <c r="Q78" s="76"/>
      <c r="R78" s="14"/>
      <c r="S78" s="11"/>
      <c r="T78" s="14"/>
      <c r="U78" s="11"/>
      <c r="V78" s="14"/>
      <c r="W78" s="77"/>
      <c r="X78" s="14"/>
      <c r="Y78" s="77"/>
      <c r="Z78" s="14"/>
      <c r="AA78" s="8"/>
      <c r="AB78" s="13"/>
      <c r="AC78" s="8"/>
      <c r="AD78" s="13"/>
      <c r="AE78" s="8"/>
      <c r="AF78" s="13"/>
    </row>
    <row r="79" spans="1:32" ht="18" customHeight="1" x14ac:dyDescent="0.2">
      <c r="B79" s="78"/>
      <c r="C79" s="9"/>
      <c r="D79" s="10"/>
      <c r="E79" s="9"/>
      <c r="F79" s="8"/>
      <c r="G79" s="20" t="str">
        <f>IF(F79="","",VLOOKUP(F79,'Appx 2 (Comm) Rules'!$A$1:$C$54,2,FALSE))</f>
        <v/>
      </c>
      <c r="H79" s="80" t="str">
        <f>IF(F79="","",MIN(G79,VLOOKUP(F79,'Appx 2 (Comm) Rules'!$A$1:$E$54,5,0)))</f>
        <v/>
      </c>
      <c r="I79" s="12"/>
      <c r="J79" s="13"/>
      <c r="K79" s="12"/>
      <c r="L79" s="13"/>
      <c r="M79" s="12"/>
      <c r="N79" s="13"/>
      <c r="O79" s="12"/>
      <c r="P79" s="13"/>
      <c r="Q79" s="12"/>
      <c r="R79" s="13"/>
      <c r="S79" s="12"/>
      <c r="T79" s="13"/>
      <c r="U79" s="12"/>
      <c r="V79" s="13"/>
      <c r="W79" s="12"/>
      <c r="X79" s="13"/>
      <c r="Y79" s="12"/>
      <c r="Z79" s="13"/>
      <c r="AA79" s="8"/>
      <c r="AB79" s="13"/>
      <c r="AC79" s="8"/>
      <c r="AD79" s="13"/>
      <c r="AE79" s="8"/>
      <c r="AF79" s="13"/>
    </row>
    <row r="80" spans="1:32" ht="18" customHeight="1" x14ac:dyDescent="0.2">
      <c r="A80" s="81"/>
      <c r="B80" s="78"/>
      <c r="C80" s="9"/>
      <c r="D80" s="10"/>
      <c r="E80" s="9"/>
      <c r="F80" s="8"/>
      <c r="G80" s="20" t="str">
        <f>IF(F80="","",VLOOKUP(F80,'Appx 2 (Comm) Rules'!$A$1:$C$54,2,FALSE))</f>
        <v/>
      </c>
      <c r="H80" s="80" t="str">
        <f>IF(F80="","",MIN(G80,VLOOKUP(F80,'Appx 2 (Comm) Rules'!$A$1:$E$54,5,0)))</f>
        <v/>
      </c>
      <c r="I80" s="11"/>
      <c r="J80" s="14"/>
      <c r="K80" s="11"/>
      <c r="L80" s="14"/>
      <c r="M80" s="11"/>
      <c r="N80" s="14"/>
      <c r="O80" s="11"/>
      <c r="P80" s="14"/>
      <c r="Q80" s="76"/>
      <c r="R80" s="14"/>
      <c r="S80" s="11"/>
      <c r="T80" s="14"/>
      <c r="U80" s="11"/>
      <c r="V80" s="14"/>
      <c r="W80" s="77"/>
      <c r="X80" s="14"/>
      <c r="Y80" s="77"/>
      <c r="Z80" s="14"/>
      <c r="AA80" s="8"/>
      <c r="AB80" s="13"/>
      <c r="AC80" s="8"/>
      <c r="AD80" s="13"/>
      <c r="AE80" s="8"/>
      <c r="AF80" s="13"/>
    </row>
    <row r="81" spans="1:32" ht="18" customHeight="1" x14ac:dyDescent="0.2">
      <c r="B81" s="78"/>
      <c r="C81" s="9"/>
      <c r="D81" s="10"/>
      <c r="E81" s="9"/>
      <c r="F81" s="8"/>
      <c r="G81" s="20" t="str">
        <f>IF(F81="","",VLOOKUP(F81,'Appx 2 (Comm) Rules'!$A$1:$C$54,2,FALSE))</f>
        <v/>
      </c>
      <c r="H81" s="80" t="str">
        <f>IF(F81="","",MIN(G81,VLOOKUP(F81,'Appx 2 (Comm) Rules'!$A$1:$E$54,5,0)))</f>
        <v/>
      </c>
      <c r="I81" s="12"/>
      <c r="J81" s="13"/>
      <c r="K81" s="12"/>
      <c r="L81" s="13"/>
      <c r="M81" s="12"/>
      <c r="N81" s="13"/>
      <c r="O81" s="12"/>
      <c r="P81" s="13"/>
      <c r="Q81" s="12"/>
      <c r="R81" s="13"/>
      <c r="S81" s="12"/>
      <c r="T81" s="13"/>
      <c r="U81" s="12"/>
      <c r="V81" s="13"/>
      <c r="W81" s="12"/>
      <c r="X81" s="13"/>
      <c r="Y81" s="12"/>
      <c r="Z81" s="13"/>
      <c r="AA81" s="8"/>
      <c r="AB81" s="13"/>
      <c r="AC81" s="8"/>
      <c r="AD81" s="13"/>
      <c r="AE81" s="8"/>
      <c r="AF81" s="13"/>
    </row>
    <row r="82" spans="1:32" ht="18" customHeight="1" x14ac:dyDescent="0.2">
      <c r="B82" s="78"/>
      <c r="C82" s="9"/>
      <c r="D82" s="10"/>
      <c r="E82" s="9"/>
      <c r="F82" s="8"/>
      <c r="G82" s="20" t="str">
        <f>IF(F82="","",VLOOKUP(F82,'Appx 2 (Comm) Rules'!$A$1:$C$54,2,FALSE))</f>
        <v/>
      </c>
      <c r="H82" s="80" t="str">
        <f>IF(F82="","",MIN(G82,VLOOKUP(F82,'Appx 2 (Comm) Rules'!$A$1:$E$54,5,0)))</f>
        <v/>
      </c>
      <c r="I82" s="11"/>
      <c r="J82" s="14"/>
      <c r="K82" s="11"/>
      <c r="L82" s="14"/>
      <c r="M82" s="11"/>
      <c r="N82" s="14"/>
      <c r="O82" s="11"/>
      <c r="P82" s="14"/>
      <c r="Q82" s="76"/>
      <c r="R82" s="14"/>
      <c r="S82" s="11"/>
      <c r="T82" s="14"/>
      <c r="U82" s="11"/>
      <c r="V82" s="14"/>
      <c r="W82" s="77"/>
      <c r="X82" s="14"/>
      <c r="Y82" s="77"/>
      <c r="Z82" s="14"/>
      <c r="AA82" s="8"/>
      <c r="AB82" s="13"/>
      <c r="AC82" s="8"/>
      <c r="AD82" s="13"/>
      <c r="AE82" s="8"/>
      <c r="AF82" s="13"/>
    </row>
    <row r="83" spans="1:32" ht="18" customHeight="1" x14ac:dyDescent="0.2">
      <c r="B83" s="78"/>
      <c r="C83" s="9"/>
      <c r="D83" s="10"/>
      <c r="E83" s="9"/>
      <c r="F83" s="8"/>
      <c r="G83" s="20" t="str">
        <f>IF(F83="","",VLOOKUP(F83,'Appx 2 (Comm) Rules'!$A$1:$C$54,2,FALSE))</f>
        <v/>
      </c>
      <c r="H83" s="80" t="str">
        <f>IF(F83="","",MIN(G83,VLOOKUP(F83,'Appx 2 (Comm) Rules'!$A$1:$E$54,5,0)))</f>
        <v/>
      </c>
      <c r="I83" s="12"/>
      <c r="J83" s="13"/>
      <c r="K83" s="12"/>
      <c r="L83" s="13"/>
      <c r="M83" s="12"/>
      <c r="N83" s="13"/>
      <c r="O83" s="12"/>
      <c r="P83" s="13"/>
      <c r="Q83" s="12"/>
      <c r="R83" s="13"/>
      <c r="S83" s="12"/>
      <c r="T83" s="13"/>
      <c r="U83" s="12"/>
      <c r="V83" s="13"/>
      <c r="W83" s="12"/>
      <c r="X83" s="13"/>
      <c r="Y83" s="12"/>
      <c r="Z83" s="13"/>
      <c r="AA83" s="8"/>
      <c r="AB83" s="13"/>
      <c r="AC83" s="8"/>
      <c r="AD83" s="13"/>
      <c r="AE83" s="8"/>
      <c r="AF83" s="13"/>
    </row>
    <row r="84" spans="1:32" ht="18" customHeight="1" x14ac:dyDescent="0.2">
      <c r="B84" s="78"/>
      <c r="C84" s="9"/>
      <c r="D84" s="10"/>
      <c r="E84" s="9"/>
      <c r="F84" s="8"/>
      <c r="G84" s="20" t="str">
        <f>IF(F84="","",VLOOKUP(F84,'Appx 2 (Comm) Rules'!$A$1:$C$54,2,FALSE))</f>
        <v/>
      </c>
      <c r="H84" s="80" t="str">
        <f>IF(F84="","",MIN(G84,VLOOKUP(F84,'Appx 2 (Comm) Rules'!$A$1:$E$54,5,0)))</f>
        <v/>
      </c>
      <c r="I84" s="11"/>
      <c r="J84" s="14"/>
      <c r="K84" s="11"/>
      <c r="L84" s="14"/>
      <c r="M84" s="11"/>
      <c r="N84" s="14"/>
      <c r="O84" s="11"/>
      <c r="P84" s="14"/>
      <c r="Q84" s="76"/>
      <c r="R84" s="14"/>
      <c r="S84" s="11"/>
      <c r="T84" s="14"/>
      <c r="U84" s="11"/>
      <c r="V84" s="14"/>
      <c r="W84" s="77"/>
      <c r="X84" s="14"/>
      <c r="Y84" s="77"/>
      <c r="Z84" s="14"/>
      <c r="AA84" s="8"/>
      <c r="AB84" s="13"/>
      <c r="AC84" s="8"/>
      <c r="AD84" s="13"/>
      <c r="AE84" s="8"/>
      <c r="AF84" s="13"/>
    </row>
    <row r="85" spans="1:32" ht="18" customHeight="1" x14ac:dyDescent="0.2">
      <c r="B85" s="78"/>
      <c r="C85" s="9"/>
      <c r="D85" s="10"/>
      <c r="E85" s="9"/>
      <c r="F85" s="8"/>
      <c r="G85" s="20" t="str">
        <f>IF(F85="","",VLOOKUP(F85,'Appx 2 (Comm) Rules'!$A$1:$C$54,2,FALSE))</f>
        <v/>
      </c>
      <c r="H85" s="80" t="str">
        <f>IF(F85="","",MIN(G85,VLOOKUP(F85,'Appx 2 (Comm) Rules'!$A$1:$E$54,5,0)))</f>
        <v/>
      </c>
      <c r="I85" s="12"/>
      <c r="J85" s="13"/>
      <c r="K85" s="12"/>
      <c r="L85" s="13"/>
      <c r="M85" s="12"/>
      <c r="N85" s="13"/>
      <c r="O85" s="12"/>
      <c r="P85" s="13"/>
      <c r="Q85" s="12"/>
      <c r="R85" s="13"/>
      <c r="S85" s="12"/>
      <c r="T85" s="13"/>
      <c r="U85" s="12"/>
      <c r="V85" s="13"/>
      <c r="W85" s="12"/>
      <c r="X85" s="13"/>
      <c r="Y85" s="12"/>
      <c r="Z85" s="13"/>
      <c r="AA85" s="8"/>
      <c r="AB85" s="13"/>
      <c r="AC85" s="8"/>
      <c r="AD85" s="13"/>
      <c r="AE85" s="8"/>
      <c r="AF85" s="13"/>
    </row>
    <row r="86" spans="1:32" ht="18" customHeight="1" x14ac:dyDescent="0.2">
      <c r="B86" s="78"/>
      <c r="C86" s="9"/>
      <c r="D86" s="10"/>
      <c r="E86" s="9"/>
      <c r="F86" s="8"/>
      <c r="G86" s="20" t="str">
        <f>IF(F86="","",VLOOKUP(F86,'Appx 2 (Comm) Rules'!$A$1:$C$54,2,FALSE))</f>
        <v/>
      </c>
      <c r="H86" s="80" t="str">
        <f>IF(F86="","",MIN(G86,VLOOKUP(F86,'Appx 2 (Comm) Rules'!$A$1:$E$54,5,0)))</f>
        <v/>
      </c>
      <c r="I86" s="11"/>
      <c r="J86" s="14"/>
      <c r="K86" s="11"/>
      <c r="L86" s="14"/>
      <c r="M86" s="11"/>
      <c r="N86" s="14"/>
      <c r="O86" s="11"/>
      <c r="P86" s="14"/>
      <c r="Q86" s="76"/>
      <c r="R86" s="14"/>
      <c r="S86" s="11"/>
      <c r="T86" s="14"/>
      <c r="U86" s="11"/>
      <c r="V86" s="14"/>
      <c r="W86" s="77"/>
      <c r="X86" s="14"/>
      <c r="Y86" s="77"/>
      <c r="Z86" s="14"/>
      <c r="AA86" s="8"/>
      <c r="AB86" s="13"/>
      <c r="AC86" s="8"/>
      <c r="AD86" s="13"/>
      <c r="AE86" s="8"/>
      <c r="AF86" s="13"/>
    </row>
    <row r="87" spans="1:32" ht="18" customHeight="1" x14ac:dyDescent="0.2">
      <c r="B87" s="78"/>
      <c r="C87" s="9"/>
      <c r="D87" s="10"/>
      <c r="E87" s="9"/>
      <c r="F87" s="8"/>
      <c r="G87" s="20" t="str">
        <f>IF(F87="","",VLOOKUP(F87,'Appx 2 (Comm) Rules'!$A$1:$C$54,2,FALSE))</f>
        <v/>
      </c>
      <c r="H87" s="80" t="str">
        <f>IF(F87="","",MIN(G87,VLOOKUP(F87,'Appx 2 (Comm) Rules'!$A$1:$E$54,5,0)))</f>
        <v/>
      </c>
      <c r="I87" s="12"/>
      <c r="J87" s="13"/>
      <c r="K87" s="12"/>
      <c r="L87" s="13"/>
      <c r="M87" s="12"/>
      <c r="N87" s="13"/>
      <c r="O87" s="12"/>
      <c r="P87" s="13"/>
      <c r="Q87" s="12"/>
      <c r="R87" s="13"/>
      <c r="S87" s="12"/>
      <c r="T87" s="13"/>
      <c r="U87" s="12"/>
      <c r="V87" s="13"/>
      <c r="W87" s="12"/>
      <c r="X87" s="13"/>
      <c r="Y87" s="12"/>
      <c r="Z87" s="13"/>
      <c r="AA87" s="8"/>
      <c r="AB87" s="13"/>
      <c r="AC87" s="8"/>
      <c r="AD87" s="13"/>
      <c r="AE87" s="8"/>
      <c r="AF87" s="13"/>
    </row>
    <row r="88" spans="1:32" ht="18" customHeight="1" x14ac:dyDescent="0.2">
      <c r="B88" s="78"/>
      <c r="C88" s="9"/>
      <c r="D88" s="10"/>
      <c r="E88" s="9"/>
      <c r="F88" s="8"/>
      <c r="G88" s="20" t="str">
        <f>IF(F88="","",VLOOKUP(F88,'Appx 2 (Comm) Rules'!$A$1:$C$54,2,FALSE))</f>
        <v/>
      </c>
      <c r="H88" s="80" t="str">
        <f>IF(F88="","",MIN(G88,VLOOKUP(F88,'Appx 2 (Comm) Rules'!$A$1:$E$54,5,0)))</f>
        <v/>
      </c>
      <c r="I88" s="11"/>
      <c r="J88" s="14"/>
      <c r="K88" s="11"/>
      <c r="L88" s="14"/>
      <c r="M88" s="11"/>
      <c r="N88" s="14"/>
      <c r="O88" s="11"/>
      <c r="P88" s="14"/>
      <c r="Q88" s="76"/>
      <c r="R88" s="14"/>
      <c r="S88" s="11"/>
      <c r="T88" s="14"/>
      <c r="U88" s="11"/>
      <c r="V88" s="14"/>
      <c r="W88" s="77"/>
      <c r="X88" s="14"/>
      <c r="Y88" s="77"/>
      <c r="Z88" s="14"/>
      <c r="AA88" s="8"/>
      <c r="AB88" s="13"/>
      <c r="AC88" s="8"/>
      <c r="AD88" s="13"/>
      <c r="AE88" s="8"/>
      <c r="AF88" s="13"/>
    </row>
    <row r="89" spans="1:32" ht="18" customHeight="1" x14ac:dyDescent="0.2">
      <c r="B89" s="78"/>
      <c r="C89" s="9"/>
      <c r="D89" s="10"/>
      <c r="E89" s="9"/>
      <c r="F89" s="8"/>
      <c r="G89" s="20" t="str">
        <f>IF(F89="","",VLOOKUP(F89,'Appx 2 (Comm) Rules'!$A$1:$C$54,2,FALSE))</f>
        <v/>
      </c>
      <c r="H89" s="80" t="str">
        <f>IF(F89="","",MIN(G89,VLOOKUP(F89,'Appx 2 (Comm) Rules'!$A$1:$E$54,5,0)))</f>
        <v/>
      </c>
      <c r="I89" s="12"/>
      <c r="J89" s="13"/>
      <c r="K89" s="12"/>
      <c r="L89" s="13"/>
      <c r="M89" s="12"/>
      <c r="N89" s="13"/>
      <c r="O89" s="12"/>
      <c r="P89" s="13"/>
      <c r="Q89" s="12"/>
      <c r="R89" s="13"/>
      <c r="S89" s="12"/>
      <c r="T89" s="13"/>
      <c r="U89" s="12"/>
      <c r="V89" s="13"/>
      <c r="W89" s="12"/>
      <c r="X89" s="13"/>
      <c r="Y89" s="12"/>
      <c r="Z89" s="13"/>
      <c r="AA89" s="8"/>
      <c r="AB89" s="13"/>
      <c r="AC89" s="8"/>
      <c r="AD89" s="13"/>
      <c r="AE89" s="8"/>
      <c r="AF89" s="13"/>
    </row>
    <row r="90" spans="1:32" ht="18" customHeight="1" x14ac:dyDescent="0.2">
      <c r="B90" s="78"/>
      <c r="C90" s="9"/>
      <c r="D90" s="10"/>
      <c r="E90" s="9"/>
      <c r="F90" s="8"/>
      <c r="G90" s="20" t="str">
        <f>IF(F90="","",VLOOKUP(F90,'Appx 2 (Comm) Rules'!$A$1:$C$54,2,FALSE))</f>
        <v/>
      </c>
      <c r="H90" s="80" t="str">
        <f>IF(F90="","",MIN(G90,VLOOKUP(F90,'Appx 2 (Comm) Rules'!$A$1:$E$54,5,0)))</f>
        <v/>
      </c>
      <c r="I90" s="11"/>
      <c r="J90" s="14"/>
      <c r="K90" s="11"/>
      <c r="L90" s="14"/>
      <c r="M90" s="11"/>
      <c r="N90" s="14"/>
      <c r="O90" s="11"/>
      <c r="P90" s="14"/>
      <c r="Q90" s="76"/>
      <c r="R90" s="14"/>
      <c r="S90" s="11"/>
      <c r="T90" s="14"/>
      <c r="U90" s="11"/>
      <c r="V90" s="14"/>
      <c r="W90" s="77"/>
      <c r="X90" s="14"/>
      <c r="Y90" s="77"/>
      <c r="Z90" s="14"/>
      <c r="AA90" s="8"/>
      <c r="AB90" s="13"/>
      <c r="AC90" s="8"/>
      <c r="AD90" s="13"/>
      <c r="AE90" s="8"/>
      <c r="AF90" s="13"/>
    </row>
    <row r="91" spans="1:32" ht="18" customHeight="1" x14ac:dyDescent="0.2">
      <c r="B91" s="78"/>
      <c r="C91" s="9"/>
      <c r="D91" s="10"/>
      <c r="E91" s="9"/>
      <c r="F91" s="8"/>
      <c r="G91" s="20" t="str">
        <f>IF(F91="","",VLOOKUP(F91,'Appx 2 (Comm) Rules'!$A$1:$C$54,2,FALSE))</f>
        <v/>
      </c>
      <c r="H91" s="80" t="str">
        <f>IF(F91="","",MIN(G91,VLOOKUP(F91,'Appx 2 (Comm) Rules'!$A$1:$E$54,5,0)))</f>
        <v/>
      </c>
      <c r="I91" s="12"/>
      <c r="J91" s="13"/>
      <c r="K91" s="12"/>
      <c r="L91" s="13"/>
      <c r="M91" s="12"/>
      <c r="N91" s="13"/>
      <c r="O91" s="12"/>
      <c r="P91" s="13"/>
      <c r="Q91" s="12"/>
      <c r="R91" s="13"/>
      <c r="S91" s="12"/>
      <c r="T91" s="13"/>
      <c r="U91" s="12"/>
      <c r="V91" s="13"/>
      <c r="W91" s="12"/>
      <c r="X91" s="13"/>
      <c r="Y91" s="12"/>
      <c r="Z91" s="13"/>
      <c r="AA91" s="8"/>
      <c r="AB91" s="13"/>
      <c r="AC91" s="8"/>
      <c r="AD91" s="13"/>
      <c r="AE91" s="8"/>
      <c r="AF91" s="13"/>
    </row>
    <row r="92" spans="1:32" ht="18" customHeight="1" x14ac:dyDescent="0.2">
      <c r="B92" s="78"/>
      <c r="C92" s="9"/>
      <c r="D92" s="10"/>
      <c r="E92" s="9"/>
      <c r="F92" s="8"/>
      <c r="G92" s="20" t="str">
        <f>IF(F92="","",VLOOKUP(F92,'Appx 2 (Comm) Rules'!$A$1:$C$54,2,FALSE))</f>
        <v/>
      </c>
      <c r="H92" s="80" t="str">
        <f>IF(F92="","",MIN(G92,VLOOKUP(F92,'Appx 2 (Comm) Rules'!$A$1:$E$54,5,0)))</f>
        <v/>
      </c>
      <c r="I92" s="11"/>
      <c r="J92" s="14"/>
      <c r="K92" s="11"/>
      <c r="L92" s="14"/>
      <c r="M92" s="11"/>
      <c r="N92" s="14"/>
      <c r="O92" s="11"/>
      <c r="P92" s="14"/>
      <c r="Q92" s="76"/>
      <c r="R92" s="14"/>
      <c r="S92" s="11"/>
      <c r="T92" s="14"/>
      <c r="U92" s="11"/>
      <c r="V92" s="14"/>
      <c r="W92" s="77"/>
      <c r="X92" s="14"/>
      <c r="Y92" s="77"/>
      <c r="Z92" s="14"/>
      <c r="AA92" s="8"/>
      <c r="AB92" s="13"/>
      <c r="AC92" s="8"/>
      <c r="AD92" s="13"/>
      <c r="AE92" s="8"/>
      <c r="AF92" s="13"/>
    </row>
    <row r="93" spans="1:32" ht="18" customHeight="1" x14ac:dyDescent="0.2">
      <c r="B93" s="78"/>
      <c r="C93" s="9"/>
      <c r="D93" s="10"/>
      <c r="E93" s="9"/>
      <c r="F93" s="8"/>
      <c r="G93" s="20" t="str">
        <f>IF(F93="","",VLOOKUP(F93,'Appx 2 (Comm) Rules'!$A$1:$C$54,2,FALSE))</f>
        <v/>
      </c>
      <c r="H93" s="80" t="str">
        <f>IF(F93="","",MIN(G93,VLOOKUP(F93,'Appx 2 (Comm) Rules'!$A$1:$E$54,5,0)))</f>
        <v/>
      </c>
      <c r="I93" s="12"/>
      <c r="J93" s="13"/>
      <c r="K93" s="12"/>
      <c r="L93" s="13"/>
      <c r="M93" s="12"/>
      <c r="N93" s="13"/>
      <c r="O93" s="12"/>
      <c r="P93" s="13"/>
      <c r="Q93" s="12"/>
      <c r="R93" s="13"/>
      <c r="S93" s="12"/>
      <c r="T93" s="13"/>
      <c r="U93" s="12"/>
      <c r="V93" s="13"/>
      <c r="W93" s="12"/>
      <c r="X93" s="13"/>
      <c r="Y93" s="12"/>
      <c r="Z93" s="13"/>
      <c r="AA93" s="8"/>
      <c r="AB93" s="13"/>
      <c r="AC93" s="8"/>
      <c r="AD93" s="13"/>
      <c r="AE93" s="8"/>
      <c r="AF93" s="13"/>
    </row>
    <row r="94" spans="1:32" ht="18" customHeight="1" x14ac:dyDescent="0.2">
      <c r="A94" s="81"/>
      <c r="B94" s="78"/>
      <c r="C94" s="9"/>
      <c r="D94" s="10"/>
      <c r="E94" s="9"/>
      <c r="F94" s="8"/>
      <c r="G94" s="20" t="str">
        <f>IF(F94="","",VLOOKUP(F94,'Appx 2 (Comm) Rules'!$A$1:$C$54,2,FALSE))</f>
        <v/>
      </c>
      <c r="H94" s="80" t="str">
        <f>IF(F94="","",MIN(G94,VLOOKUP(F94,'Appx 2 (Comm) Rules'!$A$1:$E$54,5,0)))</f>
        <v/>
      </c>
      <c r="I94" s="11"/>
      <c r="J94" s="14"/>
      <c r="K94" s="11"/>
      <c r="L94" s="14"/>
      <c r="M94" s="11"/>
      <c r="N94" s="14"/>
      <c r="O94" s="11"/>
      <c r="P94" s="14"/>
      <c r="Q94" s="76"/>
      <c r="R94" s="14"/>
      <c r="S94" s="11"/>
      <c r="T94" s="14"/>
      <c r="U94" s="11"/>
      <c r="V94" s="14"/>
      <c r="W94" s="77"/>
      <c r="X94" s="14"/>
      <c r="Y94" s="77"/>
      <c r="Z94" s="14"/>
      <c r="AA94" s="8"/>
      <c r="AB94" s="13"/>
      <c r="AC94" s="8"/>
      <c r="AD94" s="13"/>
      <c r="AE94" s="8"/>
      <c r="AF94" s="13"/>
    </row>
    <row r="95" spans="1:32" ht="18" customHeight="1" x14ac:dyDescent="0.2">
      <c r="B95" s="78"/>
      <c r="C95" s="9"/>
      <c r="D95" s="10"/>
      <c r="E95" s="9"/>
      <c r="F95" s="8"/>
      <c r="G95" s="20" t="str">
        <f>IF(F95="","",VLOOKUP(F95,'Appx 2 (Comm) Rules'!$A$1:$C$54,2,FALSE))</f>
        <v/>
      </c>
      <c r="H95" s="80" t="str">
        <f>IF(F95="","",MIN(G95,VLOOKUP(F95,'Appx 2 (Comm) Rules'!$A$1:$E$54,5,0)))</f>
        <v/>
      </c>
      <c r="I95" s="12"/>
      <c r="J95" s="13"/>
      <c r="K95" s="12"/>
      <c r="L95" s="13"/>
      <c r="M95" s="12"/>
      <c r="N95" s="13"/>
      <c r="O95" s="12"/>
      <c r="P95" s="13"/>
      <c r="Q95" s="12"/>
      <c r="R95" s="13"/>
      <c r="S95" s="12"/>
      <c r="T95" s="13"/>
      <c r="U95" s="12"/>
      <c r="V95" s="13"/>
      <c r="W95" s="12"/>
      <c r="X95" s="13"/>
      <c r="Y95" s="12"/>
      <c r="Z95" s="13"/>
      <c r="AA95" s="8"/>
      <c r="AB95" s="13"/>
      <c r="AC95" s="8"/>
      <c r="AD95" s="13"/>
      <c r="AE95" s="8"/>
      <c r="AF95" s="13"/>
    </row>
    <row r="96" spans="1:32" ht="18" customHeight="1" x14ac:dyDescent="0.2">
      <c r="B96" s="78"/>
      <c r="C96" s="9"/>
      <c r="D96" s="10"/>
      <c r="E96" s="9"/>
      <c r="F96" s="8"/>
      <c r="G96" s="20" t="str">
        <f>IF(F96="","",VLOOKUP(F96,'Appx 2 (Comm) Rules'!$A$1:$C$54,2,FALSE))</f>
        <v/>
      </c>
      <c r="H96" s="80" t="str">
        <f>IF(F96="","",MIN(G96,VLOOKUP(F96,'Appx 2 (Comm) Rules'!$A$1:$E$54,5,0)))</f>
        <v/>
      </c>
      <c r="I96" s="11"/>
      <c r="J96" s="14"/>
      <c r="K96" s="11"/>
      <c r="L96" s="14"/>
      <c r="M96" s="11"/>
      <c r="N96" s="14"/>
      <c r="O96" s="11"/>
      <c r="P96" s="14"/>
      <c r="Q96" s="76"/>
      <c r="R96" s="14"/>
      <c r="S96" s="11"/>
      <c r="T96" s="14"/>
      <c r="U96" s="11"/>
      <c r="V96" s="14"/>
      <c r="W96" s="77"/>
      <c r="X96" s="14"/>
      <c r="Y96" s="77"/>
      <c r="Z96" s="14"/>
      <c r="AA96" s="8"/>
      <c r="AB96" s="13"/>
      <c r="AC96" s="8"/>
      <c r="AD96" s="13"/>
      <c r="AE96" s="8"/>
      <c r="AF96" s="13"/>
    </row>
    <row r="97" spans="1:32" ht="18" customHeight="1" x14ac:dyDescent="0.2">
      <c r="B97" s="78"/>
      <c r="C97" s="9"/>
      <c r="D97" s="10"/>
      <c r="E97" s="9"/>
      <c r="F97" s="8"/>
      <c r="G97" s="20" t="str">
        <f>IF(F97="","",VLOOKUP(F97,'Appx 2 (Comm) Rules'!$A$1:$C$54,2,FALSE))</f>
        <v/>
      </c>
      <c r="H97" s="80" t="str">
        <f>IF(F97="","",MIN(G97,VLOOKUP(F97,'Appx 2 (Comm) Rules'!$A$1:$E$54,5,0)))</f>
        <v/>
      </c>
      <c r="I97" s="12"/>
      <c r="J97" s="13"/>
      <c r="K97" s="12"/>
      <c r="L97" s="13"/>
      <c r="M97" s="12"/>
      <c r="N97" s="13"/>
      <c r="O97" s="12"/>
      <c r="P97" s="13"/>
      <c r="Q97" s="12"/>
      <c r="R97" s="13"/>
      <c r="S97" s="12"/>
      <c r="T97" s="13"/>
      <c r="U97" s="12"/>
      <c r="V97" s="13"/>
      <c r="W97" s="12"/>
      <c r="X97" s="13"/>
      <c r="Y97" s="12"/>
      <c r="Z97" s="13"/>
      <c r="AA97" s="8"/>
      <c r="AB97" s="13"/>
      <c r="AC97" s="8"/>
      <c r="AD97" s="13"/>
      <c r="AE97" s="8"/>
      <c r="AF97" s="13"/>
    </row>
    <row r="98" spans="1:32" ht="18" customHeight="1" x14ac:dyDescent="0.2">
      <c r="B98" s="78"/>
      <c r="C98" s="9"/>
      <c r="D98" s="10"/>
      <c r="E98" s="9"/>
      <c r="F98" s="8"/>
      <c r="G98" s="20" t="str">
        <f>IF(F98="","",VLOOKUP(F98,'Appx 2 (Comm) Rules'!$A$1:$C$54,2,FALSE))</f>
        <v/>
      </c>
      <c r="H98" s="80" t="str">
        <f>IF(F98="","",MIN(G98,VLOOKUP(F98,'Appx 2 (Comm) Rules'!$A$1:$E$54,5,0)))</f>
        <v/>
      </c>
      <c r="I98" s="11"/>
      <c r="J98" s="14"/>
      <c r="K98" s="11"/>
      <c r="L98" s="14"/>
      <c r="M98" s="11"/>
      <c r="N98" s="14"/>
      <c r="O98" s="11"/>
      <c r="P98" s="14"/>
      <c r="Q98" s="76"/>
      <c r="R98" s="14"/>
      <c r="S98" s="11"/>
      <c r="T98" s="14"/>
      <c r="U98" s="11"/>
      <c r="V98" s="14"/>
      <c r="W98" s="77"/>
      <c r="X98" s="14"/>
      <c r="Y98" s="77"/>
      <c r="Z98" s="14"/>
      <c r="AA98" s="8"/>
      <c r="AB98" s="13"/>
      <c r="AC98" s="8"/>
      <c r="AD98" s="13"/>
      <c r="AE98" s="8"/>
      <c r="AF98" s="13"/>
    </row>
    <row r="99" spans="1:32" ht="18" customHeight="1" x14ac:dyDescent="0.2">
      <c r="B99" s="78"/>
      <c r="C99" s="9"/>
      <c r="D99" s="10"/>
      <c r="E99" s="9"/>
      <c r="F99" s="8"/>
      <c r="G99" s="20" t="str">
        <f>IF(F99="","",VLOOKUP(F99,'Appx 2 (Comm) Rules'!$A$1:$C$54,2,FALSE))</f>
        <v/>
      </c>
      <c r="H99" s="80" t="str">
        <f>IF(F99="","",MIN(G99,VLOOKUP(F99,'Appx 2 (Comm) Rules'!$A$1:$E$54,5,0)))</f>
        <v/>
      </c>
      <c r="I99" s="12"/>
      <c r="J99" s="13"/>
      <c r="K99" s="12"/>
      <c r="L99" s="13"/>
      <c r="M99" s="12"/>
      <c r="N99" s="13"/>
      <c r="O99" s="12"/>
      <c r="P99" s="13"/>
      <c r="Q99" s="12"/>
      <c r="R99" s="13"/>
      <c r="S99" s="12"/>
      <c r="T99" s="13"/>
      <c r="U99" s="12"/>
      <c r="V99" s="13"/>
      <c r="W99" s="12"/>
      <c r="X99" s="13"/>
      <c r="Y99" s="12"/>
      <c r="Z99" s="13"/>
      <c r="AA99" s="8"/>
      <c r="AB99" s="13"/>
      <c r="AC99" s="8"/>
      <c r="AD99" s="13"/>
      <c r="AE99" s="8"/>
      <c r="AF99" s="13"/>
    </row>
    <row r="100" spans="1:32" ht="18" customHeight="1" x14ac:dyDescent="0.2">
      <c r="B100" s="78"/>
      <c r="C100" s="9"/>
      <c r="D100" s="10"/>
      <c r="E100" s="9"/>
      <c r="F100" s="8"/>
      <c r="G100" s="20" t="str">
        <f>IF(F100="","",VLOOKUP(F100,'Appx 2 (Comm) Rules'!$A$1:$C$54,2,FALSE))</f>
        <v/>
      </c>
      <c r="H100" s="80" t="str">
        <f>IF(F100="","",MIN(G100,VLOOKUP(F100,'Appx 2 (Comm) Rules'!$A$1:$E$54,5,0)))</f>
        <v/>
      </c>
      <c r="I100" s="11"/>
      <c r="J100" s="14"/>
      <c r="K100" s="11"/>
      <c r="L100" s="14"/>
      <c r="M100" s="11"/>
      <c r="N100" s="14"/>
      <c r="O100" s="11"/>
      <c r="P100" s="14"/>
      <c r="Q100" s="76"/>
      <c r="R100" s="14"/>
      <c r="S100" s="11"/>
      <c r="T100" s="14"/>
      <c r="U100" s="11"/>
      <c r="V100" s="14"/>
      <c r="W100" s="77"/>
      <c r="X100" s="14"/>
      <c r="Y100" s="77"/>
      <c r="Z100" s="14"/>
      <c r="AA100" s="8"/>
      <c r="AB100" s="13"/>
      <c r="AC100" s="8"/>
      <c r="AD100" s="13"/>
      <c r="AE100" s="8"/>
      <c r="AF100" s="13"/>
    </row>
    <row r="101" spans="1:32" ht="18" customHeight="1" x14ac:dyDescent="0.2">
      <c r="B101" s="78"/>
      <c r="C101" s="9"/>
      <c r="D101" s="10"/>
      <c r="E101" s="9"/>
      <c r="F101" s="8"/>
      <c r="G101" s="20" t="str">
        <f>IF(F101="","",VLOOKUP(F101,'Appx 2 (Comm) Rules'!$A$1:$C$54,2,FALSE))</f>
        <v/>
      </c>
      <c r="H101" s="80" t="str">
        <f>IF(F101="","",MIN(G101,VLOOKUP(F101,'Appx 2 (Comm) Rules'!$A$1:$E$54,5,0)))</f>
        <v/>
      </c>
      <c r="I101" s="12"/>
      <c r="J101" s="13"/>
      <c r="K101" s="12"/>
      <c r="L101" s="13"/>
      <c r="M101" s="12"/>
      <c r="N101" s="13"/>
      <c r="O101" s="12"/>
      <c r="P101" s="13"/>
      <c r="Q101" s="12"/>
      <c r="R101" s="13"/>
      <c r="S101" s="12"/>
      <c r="T101" s="13"/>
      <c r="U101" s="12"/>
      <c r="V101" s="13"/>
      <c r="W101" s="12"/>
      <c r="X101" s="13"/>
      <c r="Y101" s="12"/>
      <c r="Z101" s="13"/>
      <c r="AA101" s="8"/>
      <c r="AB101" s="13"/>
      <c r="AC101" s="8"/>
      <c r="AD101" s="13"/>
      <c r="AE101" s="8"/>
      <c r="AF101" s="13"/>
    </row>
    <row r="102" spans="1:32" ht="18" customHeight="1" x14ac:dyDescent="0.2">
      <c r="B102" s="78"/>
      <c r="C102" s="9"/>
      <c r="D102" s="10"/>
      <c r="E102" s="9"/>
      <c r="F102" s="8"/>
      <c r="G102" s="20" t="str">
        <f>IF(F102="","",VLOOKUP(F102,'Appx 2 (Comm) Rules'!$A$1:$C$54,2,FALSE))</f>
        <v/>
      </c>
      <c r="H102" s="80" t="str">
        <f>IF(F102="","",MIN(G102,VLOOKUP(F102,'Appx 2 (Comm) Rules'!$A$1:$E$54,5,0)))</f>
        <v/>
      </c>
      <c r="I102" s="11"/>
      <c r="J102" s="14"/>
      <c r="K102" s="11"/>
      <c r="L102" s="14"/>
      <c r="M102" s="11"/>
      <c r="N102" s="14"/>
      <c r="O102" s="11"/>
      <c r="P102" s="14"/>
      <c r="Q102" s="76"/>
      <c r="R102" s="14"/>
      <c r="S102" s="11"/>
      <c r="T102" s="14"/>
      <c r="U102" s="11"/>
      <c r="V102" s="14"/>
      <c r="W102" s="77"/>
      <c r="X102" s="14"/>
      <c r="Y102" s="77"/>
      <c r="Z102" s="14"/>
      <c r="AA102" s="8"/>
      <c r="AB102" s="13"/>
      <c r="AC102" s="8"/>
      <c r="AD102" s="13"/>
      <c r="AE102" s="8"/>
      <c r="AF102" s="13"/>
    </row>
    <row r="103" spans="1:32" ht="18" customHeight="1" x14ac:dyDescent="0.2">
      <c r="B103" s="78"/>
      <c r="C103" s="9"/>
      <c r="D103" s="10"/>
      <c r="E103" s="9"/>
      <c r="F103" s="8"/>
      <c r="G103" s="20" t="str">
        <f>IF(F103="","",VLOOKUP(F103,'Appx 2 (Comm) Rules'!$A$1:$C$54,2,FALSE))</f>
        <v/>
      </c>
      <c r="H103" s="80" t="str">
        <f>IF(F103="","",MIN(G103,VLOOKUP(F103,'Appx 2 (Comm) Rules'!$A$1:$E$54,5,0)))</f>
        <v/>
      </c>
      <c r="I103" s="12"/>
      <c r="J103" s="13"/>
      <c r="K103" s="12"/>
      <c r="L103" s="13"/>
      <c r="M103" s="12"/>
      <c r="N103" s="13"/>
      <c r="O103" s="12"/>
      <c r="P103" s="13"/>
      <c r="Q103" s="12"/>
      <c r="R103" s="13"/>
      <c r="S103" s="12"/>
      <c r="T103" s="13"/>
      <c r="U103" s="12"/>
      <c r="V103" s="13"/>
      <c r="W103" s="12"/>
      <c r="X103" s="13"/>
      <c r="Y103" s="12"/>
      <c r="Z103" s="13"/>
      <c r="AA103" s="8"/>
      <c r="AB103" s="13"/>
      <c r="AC103" s="8"/>
      <c r="AD103" s="13"/>
      <c r="AE103" s="8"/>
      <c r="AF103" s="13"/>
    </row>
    <row r="104" spans="1:32" ht="18" customHeight="1" x14ac:dyDescent="0.2">
      <c r="B104" s="78"/>
      <c r="C104" s="9"/>
      <c r="D104" s="10"/>
      <c r="E104" s="9"/>
      <c r="F104" s="8"/>
      <c r="G104" s="20" t="str">
        <f>IF(F104="","",VLOOKUP(F104,'Appx 2 (Comm) Rules'!$A$1:$C$54,2,FALSE))</f>
        <v/>
      </c>
      <c r="H104" s="80" t="str">
        <f>IF(F104="","",MIN(G104,VLOOKUP(F104,'Appx 2 (Comm) Rules'!$A$1:$E$54,5,0)))</f>
        <v/>
      </c>
      <c r="I104" s="11"/>
      <c r="J104" s="14"/>
      <c r="K104" s="11"/>
      <c r="L104" s="14"/>
      <c r="M104" s="11"/>
      <c r="N104" s="14"/>
      <c r="O104" s="11"/>
      <c r="P104" s="14"/>
      <c r="Q104" s="76"/>
      <c r="R104" s="14"/>
      <c r="S104" s="11"/>
      <c r="T104" s="14"/>
      <c r="U104" s="11"/>
      <c r="V104" s="14"/>
      <c r="W104" s="77"/>
      <c r="X104" s="14"/>
      <c r="Y104" s="77"/>
      <c r="Z104" s="14"/>
      <c r="AA104" s="8"/>
      <c r="AB104" s="13"/>
      <c r="AC104" s="8"/>
      <c r="AD104" s="13"/>
      <c r="AE104" s="8"/>
      <c r="AF104" s="13"/>
    </row>
    <row r="105" spans="1:32" ht="18" customHeight="1" x14ac:dyDescent="0.2">
      <c r="B105" s="78"/>
      <c r="C105" s="9"/>
      <c r="D105" s="10"/>
      <c r="E105" s="9"/>
      <c r="F105" s="8"/>
      <c r="G105" s="20" t="str">
        <f>IF(F105="","",VLOOKUP(F105,'Appx 2 (Comm) Rules'!$A$1:$C$54,2,FALSE))</f>
        <v/>
      </c>
      <c r="H105" s="80" t="str">
        <f>IF(F105="","",MIN(G105,VLOOKUP(F105,'Appx 2 (Comm) Rules'!$A$1:$E$54,5,0)))</f>
        <v/>
      </c>
      <c r="I105" s="12"/>
      <c r="J105" s="13"/>
      <c r="K105" s="12"/>
      <c r="L105" s="13"/>
      <c r="M105" s="12"/>
      <c r="N105" s="13"/>
      <c r="O105" s="12"/>
      <c r="P105" s="13"/>
      <c r="Q105" s="12"/>
      <c r="R105" s="13"/>
      <c r="S105" s="12"/>
      <c r="T105" s="13"/>
      <c r="U105" s="12"/>
      <c r="V105" s="13"/>
      <c r="W105" s="12"/>
      <c r="X105" s="13"/>
      <c r="Y105" s="12"/>
      <c r="Z105" s="13"/>
      <c r="AA105" s="8"/>
      <c r="AB105" s="13"/>
      <c r="AC105" s="8"/>
      <c r="AD105" s="13"/>
      <c r="AE105" s="8"/>
      <c r="AF105" s="13"/>
    </row>
    <row r="106" spans="1:32" ht="18" customHeight="1" x14ac:dyDescent="0.2">
      <c r="B106" s="78"/>
      <c r="C106" s="9"/>
      <c r="D106" s="10"/>
      <c r="E106" s="9"/>
      <c r="F106" s="8"/>
      <c r="G106" s="20" t="str">
        <f>IF(F106="","",VLOOKUP(F106,'Appx 2 (Comm) Rules'!$A$1:$C$54,2,FALSE))</f>
        <v/>
      </c>
      <c r="H106" s="80" t="str">
        <f>IF(F106="","",MIN(G106,VLOOKUP(F106,'Appx 2 (Comm) Rules'!$A$1:$E$54,5,0)))</f>
        <v/>
      </c>
      <c r="I106" s="11"/>
      <c r="J106" s="14"/>
      <c r="K106" s="11"/>
      <c r="L106" s="14"/>
      <c r="M106" s="11"/>
      <c r="N106" s="14"/>
      <c r="O106" s="11"/>
      <c r="P106" s="14"/>
      <c r="Q106" s="76"/>
      <c r="R106" s="14"/>
      <c r="S106" s="11"/>
      <c r="T106" s="14"/>
      <c r="U106" s="11"/>
      <c r="V106" s="14"/>
      <c r="W106" s="77"/>
      <c r="X106" s="14"/>
      <c r="Y106" s="77"/>
      <c r="Z106" s="14"/>
      <c r="AA106" s="8"/>
      <c r="AB106" s="13"/>
      <c r="AC106" s="8"/>
      <c r="AD106" s="13"/>
      <c r="AE106" s="8"/>
      <c r="AF106" s="13"/>
    </row>
    <row r="107" spans="1:32" ht="18" customHeight="1" x14ac:dyDescent="0.2">
      <c r="B107" s="78"/>
      <c r="C107" s="9"/>
      <c r="D107" s="10"/>
      <c r="E107" s="9"/>
      <c r="F107" s="8"/>
      <c r="G107" s="20" t="str">
        <f>IF(F107="","",VLOOKUP(F107,'Appx 2 (Comm) Rules'!$A$1:$C$54,2,FALSE))</f>
        <v/>
      </c>
      <c r="H107" s="80" t="str">
        <f>IF(F107="","",MIN(G107,VLOOKUP(F107,'Appx 2 (Comm) Rules'!$A$1:$E$54,5,0)))</f>
        <v/>
      </c>
      <c r="I107" s="12"/>
      <c r="J107" s="13"/>
      <c r="K107" s="12"/>
      <c r="L107" s="13"/>
      <c r="M107" s="12"/>
      <c r="N107" s="13"/>
      <c r="O107" s="12"/>
      <c r="P107" s="13"/>
      <c r="Q107" s="12"/>
      <c r="R107" s="13"/>
      <c r="S107" s="12"/>
      <c r="T107" s="13"/>
      <c r="U107" s="12"/>
      <c r="V107" s="13"/>
      <c r="W107" s="12"/>
      <c r="X107" s="13"/>
      <c r="Y107" s="12"/>
      <c r="Z107" s="13"/>
      <c r="AA107" s="8"/>
      <c r="AB107" s="13"/>
      <c r="AC107" s="8"/>
      <c r="AD107" s="13"/>
      <c r="AE107" s="8"/>
      <c r="AF107" s="13"/>
    </row>
    <row r="108" spans="1:32" ht="18" customHeight="1" x14ac:dyDescent="0.2">
      <c r="A108" s="81"/>
      <c r="B108" s="78"/>
      <c r="C108" s="9"/>
      <c r="D108" s="10"/>
      <c r="E108" s="9"/>
      <c r="F108" s="8"/>
      <c r="G108" s="20" t="str">
        <f>IF(F108="","",VLOOKUP(F108,'Appx 2 (Comm) Rules'!$A$1:$C$54,2,FALSE))</f>
        <v/>
      </c>
      <c r="H108" s="80" t="str">
        <f>IF(F108="","",MIN(G108,VLOOKUP(F108,'Appx 2 (Comm) Rules'!$A$1:$E$54,5,0)))</f>
        <v/>
      </c>
      <c r="I108" s="11"/>
      <c r="J108" s="14"/>
      <c r="K108" s="11"/>
      <c r="L108" s="14"/>
      <c r="M108" s="11"/>
      <c r="N108" s="14"/>
      <c r="O108" s="11"/>
      <c r="P108" s="14"/>
      <c r="Q108" s="76"/>
      <c r="R108" s="14"/>
      <c r="S108" s="11"/>
      <c r="T108" s="14"/>
      <c r="U108" s="11"/>
      <c r="V108" s="14"/>
      <c r="W108" s="77"/>
      <c r="X108" s="14"/>
      <c r="Y108" s="77"/>
      <c r="Z108" s="14"/>
      <c r="AA108" s="8"/>
      <c r="AB108" s="13"/>
      <c r="AC108" s="8"/>
      <c r="AD108" s="13"/>
      <c r="AE108" s="8"/>
      <c r="AF108" s="13"/>
    </row>
    <row r="109" spans="1:32" ht="18" customHeight="1" x14ac:dyDescent="0.2">
      <c r="B109" s="78"/>
      <c r="C109" s="9"/>
      <c r="D109" s="10"/>
      <c r="E109" s="9"/>
      <c r="F109" s="8"/>
      <c r="G109" s="20" t="str">
        <f>IF(F109="","",VLOOKUP(F109,'Appx 2 (Comm) Rules'!$A$1:$C$54,2,FALSE))</f>
        <v/>
      </c>
      <c r="H109" s="80" t="str">
        <f>IF(F109="","",MIN(G109,VLOOKUP(F109,'Appx 2 (Comm) Rules'!$A$1:$E$54,5,0)))</f>
        <v/>
      </c>
      <c r="I109" s="12"/>
      <c r="J109" s="13"/>
      <c r="K109" s="12"/>
      <c r="L109" s="13"/>
      <c r="M109" s="12"/>
      <c r="N109" s="13"/>
      <c r="O109" s="12"/>
      <c r="P109" s="13"/>
      <c r="Q109" s="12"/>
      <c r="R109" s="13"/>
      <c r="S109" s="12"/>
      <c r="T109" s="13"/>
      <c r="U109" s="12"/>
      <c r="V109" s="13"/>
      <c r="W109" s="12"/>
      <c r="X109" s="13"/>
      <c r="Y109" s="12"/>
      <c r="Z109" s="13"/>
      <c r="AA109" s="8"/>
      <c r="AB109" s="13"/>
      <c r="AC109" s="8"/>
      <c r="AD109" s="13"/>
      <c r="AE109" s="8"/>
      <c r="AF109" s="13"/>
    </row>
    <row r="110" spans="1:32" ht="18" customHeight="1" x14ac:dyDescent="0.2">
      <c r="B110" s="78"/>
      <c r="C110" s="9"/>
      <c r="D110" s="10"/>
      <c r="E110" s="9"/>
      <c r="F110" s="8"/>
      <c r="G110" s="20" t="str">
        <f>IF(F110="","",VLOOKUP(F110,'Appx 2 (Comm) Rules'!$A$1:$C$54,2,FALSE))</f>
        <v/>
      </c>
      <c r="H110" s="80" t="str">
        <f>IF(F110="","",MIN(G110,VLOOKUP(F110,'Appx 2 (Comm) Rules'!$A$1:$E$54,5,0)))</f>
        <v/>
      </c>
      <c r="I110" s="11"/>
      <c r="J110" s="14"/>
      <c r="K110" s="11"/>
      <c r="L110" s="14"/>
      <c r="M110" s="11"/>
      <c r="N110" s="14"/>
      <c r="O110" s="11"/>
      <c r="P110" s="14"/>
      <c r="Q110" s="76"/>
      <c r="R110" s="14"/>
      <c r="S110" s="11"/>
      <c r="T110" s="14"/>
      <c r="U110" s="11"/>
      <c r="V110" s="14"/>
      <c r="W110" s="77"/>
      <c r="X110" s="14"/>
      <c r="Y110" s="77"/>
      <c r="Z110" s="14"/>
      <c r="AA110" s="8"/>
      <c r="AB110" s="13"/>
      <c r="AC110" s="8"/>
      <c r="AD110" s="13"/>
      <c r="AE110" s="8"/>
      <c r="AF110" s="13"/>
    </row>
    <row r="111" spans="1:32" ht="18" customHeight="1" x14ac:dyDescent="0.2">
      <c r="B111" s="78"/>
      <c r="C111" s="9"/>
      <c r="D111" s="10"/>
      <c r="E111" s="9"/>
      <c r="F111" s="8"/>
      <c r="G111" s="20" t="str">
        <f>IF(F111="","",VLOOKUP(F111,'Appx 2 (Comm) Rules'!$A$1:$C$54,2,FALSE))</f>
        <v/>
      </c>
      <c r="H111" s="80" t="str">
        <f>IF(F111="","",MIN(G111,VLOOKUP(F111,'Appx 2 (Comm) Rules'!$A$1:$E$54,5,0)))</f>
        <v/>
      </c>
      <c r="I111" s="12"/>
      <c r="J111" s="13"/>
      <c r="K111" s="12"/>
      <c r="L111" s="13"/>
      <c r="M111" s="12"/>
      <c r="N111" s="13"/>
      <c r="O111" s="12"/>
      <c r="P111" s="13"/>
      <c r="Q111" s="12"/>
      <c r="R111" s="13"/>
      <c r="S111" s="12"/>
      <c r="T111" s="13"/>
      <c r="U111" s="12"/>
      <c r="V111" s="13"/>
      <c r="W111" s="12"/>
      <c r="X111" s="13"/>
      <c r="Y111" s="12"/>
      <c r="Z111" s="13"/>
      <c r="AA111" s="8"/>
      <c r="AB111" s="13"/>
      <c r="AC111" s="8"/>
      <c r="AD111" s="13"/>
      <c r="AE111" s="8"/>
      <c r="AF111" s="13"/>
    </row>
    <row r="112" spans="1:32" ht="18" customHeight="1" x14ac:dyDescent="0.2">
      <c r="B112" s="78"/>
      <c r="C112" s="9"/>
      <c r="D112" s="10"/>
      <c r="E112" s="9"/>
      <c r="F112" s="8"/>
      <c r="G112" s="20" t="str">
        <f>IF(F112="","",VLOOKUP(F112,'Appx 2 (Comm) Rules'!$A$1:$C$54,2,FALSE))</f>
        <v/>
      </c>
      <c r="H112" s="80" t="str">
        <f>IF(F112="","",MIN(G112,VLOOKUP(F112,'Appx 2 (Comm) Rules'!$A$1:$E$54,5,0)))</f>
        <v/>
      </c>
      <c r="I112" s="11"/>
      <c r="J112" s="14"/>
      <c r="K112" s="11"/>
      <c r="L112" s="14"/>
      <c r="M112" s="11"/>
      <c r="N112" s="14"/>
      <c r="O112" s="11"/>
      <c r="P112" s="14"/>
      <c r="Q112" s="76"/>
      <c r="R112" s="14"/>
      <c r="S112" s="11"/>
      <c r="T112" s="14"/>
      <c r="U112" s="11"/>
      <c r="V112" s="14"/>
      <c r="W112" s="77"/>
      <c r="X112" s="14"/>
      <c r="Y112" s="77"/>
      <c r="Z112" s="14"/>
      <c r="AA112" s="8"/>
      <c r="AB112" s="13"/>
      <c r="AC112" s="8"/>
      <c r="AD112" s="13"/>
      <c r="AE112" s="8"/>
      <c r="AF112" s="13"/>
    </row>
    <row r="113" spans="1:32" ht="18" customHeight="1" x14ac:dyDescent="0.2">
      <c r="B113" s="78"/>
      <c r="C113" s="9"/>
      <c r="D113" s="10"/>
      <c r="E113" s="9"/>
      <c r="F113" s="8"/>
      <c r="G113" s="20" t="str">
        <f>IF(F113="","",VLOOKUP(F113,'Appx 2 (Comm) Rules'!$A$1:$C$54,2,FALSE))</f>
        <v/>
      </c>
      <c r="H113" s="80" t="str">
        <f>IF(F113="","",MIN(G113,VLOOKUP(F113,'Appx 2 (Comm) Rules'!$A$1:$E$54,5,0)))</f>
        <v/>
      </c>
      <c r="I113" s="12"/>
      <c r="J113" s="13"/>
      <c r="K113" s="12"/>
      <c r="L113" s="13"/>
      <c r="M113" s="12"/>
      <c r="N113" s="13"/>
      <c r="O113" s="12"/>
      <c r="P113" s="13"/>
      <c r="Q113" s="12"/>
      <c r="R113" s="13"/>
      <c r="S113" s="12"/>
      <c r="T113" s="13"/>
      <c r="U113" s="12"/>
      <c r="V113" s="13"/>
      <c r="W113" s="12"/>
      <c r="X113" s="13"/>
      <c r="Y113" s="12"/>
      <c r="Z113" s="13"/>
      <c r="AA113" s="8"/>
      <c r="AB113" s="13"/>
      <c r="AC113" s="8"/>
      <c r="AD113" s="13"/>
      <c r="AE113" s="8"/>
      <c r="AF113" s="13"/>
    </row>
    <row r="114" spans="1:32" ht="18" customHeight="1" x14ac:dyDescent="0.2">
      <c r="B114" s="78"/>
      <c r="C114" s="9"/>
      <c r="D114" s="10"/>
      <c r="E114" s="9"/>
      <c r="F114" s="8"/>
      <c r="G114" s="20" t="str">
        <f>IF(F114="","",VLOOKUP(F114,'Appx 2 (Comm) Rules'!$A$1:$C$54,2,FALSE))</f>
        <v/>
      </c>
      <c r="H114" s="80" t="str">
        <f>IF(F114="","",MIN(G114,VLOOKUP(F114,'Appx 2 (Comm) Rules'!$A$1:$E$54,5,0)))</f>
        <v/>
      </c>
      <c r="I114" s="11"/>
      <c r="J114" s="14"/>
      <c r="K114" s="11"/>
      <c r="L114" s="14"/>
      <c r="M114" s="11"/>
      <c r="N114" s="14"/>
      <c r="O114" s="11"/>
      <c r="P114" s="14"/>
      <c r="Q114" s="76"/>
      <c r="R114" s="14"/>
      <c r="S114" s="11"/>
      <c r="T114" s="14"/>
      <c r="U114" s="11"/>
      <c r="V114" s="14"/>
      <c r="W114" s="77"/>
      <c r="X114" s="14"/>
      <c r="Y114" s="77"/>
      <c r="Z114" s="14"/>
      <c r="AA114" s="8"/>
      <c r="AB114" s="13"/>
      <c r="AC114" s="8"/>
      <c r="AD114" s="13"/>
      <c r="AE114" s="8"/>
      <c r="AF114" s="13"/>
    </row>
    <row r="115" spans="1:32" ht="18" customHeight="1" x14ac:dyDescent="0.2">
      <c r="B115" s="78"/>
      <c r="C115" s="9"/>
      <c r="D115" s="10"/>
      <c r="E115" s="9"/>
      <c r="F115" s="8"/>
      <c r="G115" s="20" t="str">
        <f>IF(F115="","",VLOOKUP(F115,'Appx 2 (Comm) Rules'!$A$1:$C$54,2,FALSE))</f>
        <v/>
      </c>
      <c r="H115" s="80" t="str">
        <f>IF(F115="","",MIN(G115,VLOOKUP(F115,'Appx 2 (Comm) Rules'!$A$1:$E$54,5,0)))</f>
        <v/>
      </c>
      <c r="I115" s="12"/>
      <c r="J115" s="13"/>
      <c r="K115" s="12"/>
      <c r="L115" s="13"/>
      <c r="M115" s="12"/>
      <c r="N115" s="13"/>
      <c r="O115" s="12"/>
      <c r="P115" s="13"/>
      <c r="Q115" s="12"/>
      <c r="R115" s="13"/>
      <c r="S115" s="12"/>
      <c r="T115" s="13"/>
      <c r="U115" s="12"/>
      <c r="V115" s="13"/>
      <c r="W115" s="12"/>
      <c r="X115" s="13"/>
      <c r="Y115" s="12"/>
      <c r="Z115" s="13"/>
      <c r="AA115" s="8"/>
      <c r="AB115" s="13"/>
      <c r="AC115" s="8"/>
      <c r="AD115" s="13"/>
      <c r="AE115" s="8"/>
      <c r="AF115" s="13"/>
    </row>
    <row r="116" spans="1:32" ht="18" customHeight="1" x14ac:dyDescent="0.2">
      <c r="B116" s="78"/>
      <c r="C116" s="9"/>
      <c r="D116" s="10"/>
      <c r="E116" s="9"/>
      <c r="F116" s="8"/>
      <c r="G116" s="20" t="str">
        <f>IF(F116="","",VLOOKUP(F116,'Appx 2 (Comm) Rules'!$A$1:$C$54,2,FALSE))</f>
        <v/>
      </c>
      <c r="H116" s="80" t="str">
        <f>IF(F116="","",MIN(G116,VLOOKUP(F116,'Appx 2 (Comm) Rules'!$A$1:$E$54,5,0)))</f>
        <v/>
      </c>
      <c r="I116" s="11"/>
      <c r="J116" s="14"/>
      <c r="K116" s="11"/>
      <c r="L116" s="14"/>
      <c r="M116" s="11"/>
      <c r="N116" s="14"/>
      <c r="O116" s="11"/>
      <c r="P116" s="14"/>
      <c r="Q116" s="76"/>
      <c r="R116" s="14"/>
      <c r="S116" s="11"/>
      <c r="T116" s="14"/>
      <c r="U116" s="11"/>
      <c r="V116" s="14"/>
      <c r="W116" s="77"/>
      <c r="X116" s="14"/>
      <c r="Y116" s="77"/>
      <c r="Z116" s="14"/>
      <c r="AA116" s="8"/>
      <c r="AB116" s="13"/>
      <c r="AC116" s="8"/>
      <c r="AD116" s="13"/>
      <c r="AE116" s="8"/>
      <c r="AF116" s="13"/>
    </row>
    <row r="117" spans="1:32" ht="18" customHeight="1" x14ac:dyDescent="0.2">
      <c r="B117" s="78"/>
      <c r="C117" s="9"/>
      <c r="D117" s="10"/>
      <c r="E117" s="9"/>
      <c r="F117" s="8"/>
      <c r="G117" s="20" t="str">
        <f>IF(F117="","",VLOOKUP(F117,'Appx 2 (Comm) Rules'!$A$1:$C$54,2,FALSE))</f>
        <v/>
      </c>
      <c r="H117" s="80" t="str">
        <f>IF(F117="","",MIN(G117,VLOOKUP(F117,'Appx 2 (Comm) Rules'!$A$1:$E$54,5,0)))</f>
        <v/>
      </c>
      <c r="I117" s="12"/>
      <c r="J117" s="13"/>
      <c r="K117" s="12"/>
      <c r="L117" s="13"/>
      <c r="M117" s="12"/>
      <c r="N117" s="13"/>
      <c r="O117" s="12"/>
      <c r="P117" s="13"/>
      <c r="Q117" s="12"/>
      <c r="R117" s="13"/>
      <c r="S117" s="12"/>
      <c r="T117" s="13"/>
      <c r="U117" s="12"/>
      <c r="V117" s="13"/>
      <c r="W117" s="12"/>
      <c r="X117" s="13"/>
      <c r="Y117" s="12"/>
      <c r="Z117" s="13"/>
      <c r="AA117" s="8"/>
      <c r="AB117" s="13"/>
      <c r="AC117" s="8"/>
      <c r="AD117" s="13"/>
      <c r="AE117" s="8"/>
      <c r="AF117" s="13"/>
    </row>
    <row r="118" spans="1:32" ht="18" customHeight="1" x14ac:dyDescent="0.2">
      <c r="B118" s="78"/>
      <c r="C118" s="9"/>
      <c r="D118" s="10"/>
      <c r="E118" s="9"/>
      <c r="F118" s="8"/>
      <c r="G118" s="20" t="str">
        <f>IF(F118="","",VLOOKUP(F118,'Appx 2 (Comm) Rules'!$A$1:$C$54,2,FALSE))</f>
        <v/>
      </c>
      <c r="H118" s="80" t="str">
        <f>IF(F118="","",MIN(G118,VLOOKUP(F118,'Appx 2 (Comm) Rules'!$A$1:$E$54,5,0)))</f>
        <v/>
      </c>
      <c r="I118" s="11"/>
      <c r="J118" s="14"/>
      <c r="K118" s="11"/>
      <c r="L118" s="14"/>
      <c r="M118" s="11"/>
      <c r="N118" s="14"/>
      <c r="O118" s="11"/>
      <c r="P118" s="14"/>
      <c r="Q118" s="76"/>
      <c r="R118" s="14"/>
      <c r="S118" s="11"/>
      <c r="T118" s="14"/>
      <c r="U118" s="11"/>
      <c r="V118" s="14"/>
      <c r="W118" s="77"/>
      <c r="X118" s="14"/>
      <c r="Y118" s="77"/>
      <c r="Z118" s="14"/>
      <c r="AA118" s="8"/>
      <c r="AB118" s="13"/>
      <c r="AC118" s="8"/>
      <c r="AD118" s="13"/>
      <c r="AE118" s="8"/>
      <c r="AF118" s="13"/>
    </row>
    <row r="119" spans="1:32" ht="18" customHeight="1" x14ac:dyDescent="0.2">
      <c r="B119" s="78"/>
      <c r="C119" s="9"/>
      <c r="D119" s="10"/>
      <c r="E119" s="9"/>
      <c r="F119" s="8"/>
      <c r="G119" s="20" t="str">
        <f>IF(F119="","",VLOOKUP(F119,'Appx 2 (Comm) Rules'!$A$1:$C$54,2,FALSE))</f>
        <v/>
      </c>
      <c r="H119" s="80" t="str">
        <f>IF(F119="","",MIN(G119,VLOOKUP(F119,'Appx 2 (Comm) Rules'!$A$1:$E$54,5,0)))</f>
        <v/>
      </c>
      <c r="I119" s="12"/>
      <c r="J119" s="13"/>
      <c r="K119" s="12"/>
      <c r="L119" s="13"/>
      <c r="M119" s="12"/>
      <c r="N119" s="13"/>
      <c r="O119" s="12"/>
      <c r="P119" s="13"/>
      <c r="Q119" s="12"/>
      <c r="R119" s="13"/>
      <c r="S119" s="12"/>
      <c r="T119" s="13"/>
      <c r="U119" s="12"/>
      <c r="V119" s="13"/>
      <c r="W119" s="12"/>
      <c r="X119" s="13"/>
      <c r="Y119" s="12"/>
      <c r="Z119" s="13"/>
      <c r="AA119" s="8"/>
      <c r="AB119" s="13"/>
      <c r="AC119" s="8"/>
      <c r="AD119" s="13"/>
      <c r="AE119" s="8"/>
      <c r="AF119" s="13"/>
    </row>
    <row r="120" spans="1:32" ht="18" customHeight="1" x14ac:dyDescent="0.2">
      <c r="B120" s="78"/>
      <c r="C120" s="9"/>
      <c r="D120" s="10"/>
      <c r="E120" s="9"/>
      <c r="F120" s="8"/>
      <c r="G120" s="20" t="str">
        <f>IF(F120="","",VLOOKUP(F120,'Appx 2 (Comm) Rules'!$A$1:$C$54,2,FALSE))</f>
        <v/>
      </c>
      <c r="H120" s="80" t="str">
        <f>IF(F120="","",MIN(G120,VLOOKUP(F120,'Appx 2 (Comm) Rules'!$A$1:$E$54,5,0)))</f>
        <v/>
      </c>
      <c r="I120" s="11"/>
      <c r="J120" s="14"/>
      <c r="K120" s="11"/>
      <c r="L120" s="14"/>
      <c r="M120" s="11"/>
      <c r="N120" s="14"/>
      <c r="O120" s="11"/>
      <c r="P120" s="14"/>
      <c r="Q120" s="76"/>
      <c r="R120" s="14"/>
      <c r="S120" s="11"/>
      <c r="T120" s="14"/>
      <c r="U120" s="11"/>
      <c r="V120" s="14"/>
      <c r="W120" s="77"/>
      <c r="X120" s="14"/>
      <c r="Y120" s="77"/>
      <c r="Z120" s="14"/>
      <c r="AA120" s="8"/>
      <c r="AB120" s="13"/>
      <c r="AC120" s="8"/>
      <c r="AD120" s="13"/>
      <c r="AE120" s="8"/>
      <c r="AF120" s="13"/>
    </row>
    <row r="121" spans="1:32" ht="18" customHeight="1" x14ac:dyDescent="0.2">
      <c r="B121" s="78"/>
      <c r="C121" s="9"/>
      <c r="D121" s="10"/>
      <c r="E121" s="9"/>
      <c r="F121" s="8"/>
      <c r="G121" s="20" t="str">
        <f>IF(F121="","",VLOOKUP(F121,'Appx 2 (Comm) Rules'!$A$1:$C$54,2,FALSE))</f>
        <v/>
      </c>
      <c r="H121" s="80" t="str">
        <f>IF(F121="","",MIN(G121,VLOOKUP(F121,'Appx 2 (Comm) Rules'!$A$1:$E$54,5,0)))</f>
        <v/>
      </c>
      <c r="I121" s="12"/>
      <c r="J121" s="13"/>
      <c r="K121" s="12"/>
      <c r="L121" s="13"/>
      <c r="M121" s="12"/>
      <c r="N121" s="13"/>
      <c r="O121" s="12"/>
      <c r="P121" s="13"/>
      <c r="Q121" s="12"/>
      <c r="R121" s="13"/>
      <c r="S121" s="12"/>
      <c r="T121" s="13"/>
      <c r="U121" s="12"/>
      <c r="V121" s="13"/>
      <c r="W121" s="12"/>
      <c r="X121" s="13"/>
      <c r="Y121" s="12"/>
      <c r="Z121" s="13"/>
      <c r="AA121" s="8"/>
      <c r="AB121" s="13"/>
      <c r="AC121" s="8"/>
      <c r="AD121" s="13"/>
      <c r="AE121" s="8"/>
      <c r="AF121" s="13"/>
    </row>
    <row r="122" spans="1:32" ht="18" customHeight="1" x14ac:dyDescent="0.2">
      <c r="A122" s="81"/>
      <c r="B122" s="78"/>
      <c r="C122" s="9"/>
      <c r="D122" s="10"/>
      <c r="E122" s="9"/>
      <c r="F122" s="8"/>
      <c r="G122" s="20" t="str">
        <f>IF(F122="","",VLOOKUP(F122,'Appx 2 (Comm) Rules'!$A$1:$C$54,2,FALSE))</f>
        <v/>
      </c>
      <c r="H122" s="80" t="str">
        <f>IF(F122="","",MIN(G122,VLOOKUP(F122,'Appx 2 (Comm) Rules'!$A$1:$E$54,5,0)))</f>
        <v/>
      </c>
      <c r="I122" s="11"/>
      <c r="J122" s="14"/>
      <c r="K122" s="11"/>
      <c r="L122" s="14"/>
      <c r="M122" s="11"/>
      <c r="N122" s="14"/>
      <c r="O122" s="11"/>
      <c r="P122" s="14"/>
      <c r="Q122" s="76"/>
      <c r="R122" s="14"/>
      <c r="S122" s="11"/>
      <c r="T122" s="14"/>
      <c r="U122" s="11"/>
      <c r="V122" s="14"/>
      <c r="W122" s="77"/>
      <c r="X122" s="14"/>
      <c r="Y122" s="77"/>
      <c r="Z122" s="14"/>
      <c r="AA122" s="8"/>
      <c r="AB122" s="13"/>
      <c r="AC122" s="8"/>
      <c r="AD122" s="13"/>
      <c r="AE122" s="8"/>
      <c r="AF122" s="13"/>
    </row>
    <row r="123" spans="1:32" ht="18" customHeight="1" x14ac:dyDescent="0.2">
      <c r="B123" s="78"/>
      <c r="C123" s="9"/>
      <c r="D123" s="10"/>
      <c r="E123" s="9"/>
      <c r="F123" s="8"/>
      <c r="G123" s="20" t="str">
        <f>IF(F123="","",VLOOKUP(F123,'Appx 2 (Comm) Rules'!$A$1:$C$54,2,FALSE))</f>
        <v/>
      </c>
      <c r="H123" s="80" t="str">
        <f>IF(F123="","",MIN(G123,VLOOKUP(F123,'Appx 2 (Comm) Rules'!$A$1:$E$54,5,0)))</f>
        <v/>
      </c>
      <c r="I123" s="12"/>
      <c r="J123" s="13"/>
      <c r="K123" s="12"/>
      <c r="L123" s="13"/>
      <c r="M123" s="12"/>
      <c r="N123" s="13"/>
      <c r="O123" s="12"/>
      <c r="P123" s="13"/>
      <c r="Q123" s="12"/>
      <c r="R123" s="13"/>
      <c r="S123" s="12"/>
      <c r="T123" s="13"/>
      <c r="U123" s="12"/>
      <c r="V123" s="13"/>
      <c r="W123" s="12"/>
      <c r="X123" s="13"/>
      <c r="Y123" s="12"/>
      <c r="Z123" s="13"/>
      <c r="AA123" s="8"/>
      <c r="AB123" s="13"/>
      <c r="AC123" s="8"/>
      <c r="AD123" s="13"/>
      <c r="AE123" s="8"/>
      <c r="AF123" s="13"/>
    </row>
    <row r="124" spans="1:32" ht="18" customHeight="1" x14ac:dyDescent="0.2">
      <c r="B124" s="78"/>
      <c r="C124" s="9"/>
      <c r="D124" s="10"/>
      <c r="E124" s="9"/>
      <c r="F124" s="8"/>
      <c r="G124" s="20" t="str">
        <f>IF(F124="","",VLOOKUP(F124,'Appx 2 (Comm) Rules'!$A$1:$C$54,2,FALSE))</f>
        <v/>
      </c>
      <c r="H124" s="80" t="str">
        <f>IF(F124="","",MIN(G124,VLOOKUP(F124,'Appx 2 (Comm) Rules'!$A$1:$E$54,5,0)))</f>
        <v/>
      </c>
      <c r="I124" s="11"/>
      <c r="J124" s="14"/>
      <c r="K124" s="11"/>
      <c r="L124" s="14"/>
      <c r="M124" s="11"/>
      <c r="N124" s="14"/>
      <c r="O124" s="11"/>
      <c r="P124" s="14"/>
      <c r="Q124" s="76"/>
      <c r="R124" s="14"/>
      <c r="S124" s="11"/>
      <c r="T124" s="14"/>
      <c r="U124" s="11"/>
      <c r="V124" s="14"/>
      <c r="W124" s="77"/>
      <c r="X124" s="14"/>
      <c r="Y124" s="77"/>
      <c r="Z124" s="14"/>
      <c r="AA124" s="8"/>
      <c r="AB124" s="13"/>
      <c r="AC124" s="8"/>
      <c r="AD124" s="13"/>
      <c r="AE124" s="8"/>
      <c r="AF124" s="13"/>
    </row>
    <row r="125" spans="1:32" ht="18" customHeight="1" x14ac:dyDescent="0.2">
      <c r="B125" s="78"/>
      <c r="C125" s="9"/>
      <c r="D125" s="10"/>
      <c r="E125" s="9"/>
      <c r="F125" s="8"/>
      <c r="G125" s="20" t="str">
        <f>IF(F125="","",VLOOKUP(F125,'Appx 2 (Comm) Rules'!$A$1:$C$54,2,FALSE))</f>
        <v/>
      </c>
      <c r="H125" s="80" t="str">
        <f>IF(F125="","",MIN(G125,VLOOKUP(F125,'Appx 2 (Comm) Rules'!$A$1:$E$54,5,0)))</f>
        <v/>
      </c>
      <c r="I125" s="12"/>
      <c r="J125" s="13"/>
      <c r="K125" s="12"/>
      <c r="L125" s="13"/>
      <c r="M125" s="12"/>
      <c r="N125" s="13"/>
      <c r="O125" s="12"/>
      <c r="P125" s="13"/>
      <c r="Q125" s="12"/>
      <c r="R125" s="13"/>
      <c r="S125" s="12"/>
      <c r="T125" s="13"/>
      <c r="U125" s="12"/>
      <c r="V125" s="13"/>
      <c r="W125" s="12"/>
      <c r="X125" s="13"/>
      <c r="Y125" s="12"/>
      <c r="Z125" s="13"/>
      <c r="AA125" s="8"/>
      <c r="AB125" s="13"/>
      <c r="AC125" s="8"/>
      <c r="AD125" s="13"/>
      <c r="AE125" s="8"/>
      <c r="AF125" s="13"/>
    </row>
    <row r="126" spans="1:32" ht="18" customHeight="1" x14ac:dyDescent="0.2">
      <c r="B126" s="78"/>
      <c r="C126" s="9"/>
      <c r="D126" s="10"/>
      <c r="E126" s="9"/>
      <c r="F126" s="8"/>
      <c r="G126" s="20" t="str">
        <f>IF(F126="","",VLOOKUP(F126,'Appx 2 (Comm) Rules'!$A$1:$C$54,2,FALSE))</f>
        <v/>
      </c>
      <c r="H126" s="80" t="str">
        <f>IF(F126="","",MIN(G126,VLOOKUP(F126,'Appx 2 (Comm) Rules'!$A$1:$E$54,5,0)))</f>
        <v/>
      </c>
      <c r="I126" s="11"/>
      <c r="J126" s="14"/>
      <c r="K126" s="11"/>
      <c r="L126" s="14"/>
      <c r="M126" s="11"/>
      <c r="N126" s="14"/>
      <c r="O126" s="11"/>
      <c r="P126" s="14"/>
      <c r="Q126" s="76"/>
      <c r="R126" s="14"/>
      <c r="S126" s="11"/>
      <c r="T126" s="14"/>
      <c r="U126" s="11"/>
      <c r="V126" s="14"/>
      <c r="W126" s="77"/>
      <c r="X126" s="14"/>
      <c r="Y126" s="77"/>
      <c r="Z126" s="14"/>
      <c r="AA126" s="8"/>
      <c r="AB126" s="13"/>
      <c r="AC126" s="8"/>
      <c r="AD126" s="13"/>
      <c r="AE126" s="8"/>
      <c r="AF126" s="13"/>
    </row>
    <row r="127" spans="1:32" ht="18" customHeight="1" x14ac:dyDescent="0.2">
      <c r="B127" s="78"/>
      <c r="C127" s="9"/>
      <c r="D127" s="10"/>
      <c r="E127" s="9"/>
      <c r="F127" s="8"/>
      <c r="G127" s="20" t="str">
        <f>IF(F127="","",VLOOKUP(F127,'Appx 2 (Comm) Rules'!$A$1:$C$54,2,FALSE))</f>
        <v/>
      </c>
      <c r="H127" s="80" t="str">
        <f>IF(F127="","",MIN(G127,VLOOKUP(F127,'Appx 2 (Comm) Rules'!$A$1:$E$54,5,0)))</f>
        <v/>
      </c>
      <c r="I127" s="12"/>
      <c r="J127" s="13"/>
      <c r="K127" s="12"/>
      <c r="L127" s="13"/>
      <c r="M127" s="12"/>
      <c r="N127" s="13"/>
      <c r="O127" s="12"/>
      <c r="P127" s="13"/>
      <c r="Q127" s="12"/>
      <c r="R127" s="13"/>
      <c r="S127" s="12"/>
      <c r="T127" s="13"/>
      <c r="U127" s="12"/>
      <c r="V127" s="13"/>
      <c r="W127" s="12"/>
      <c r="X127" s="13"/>
      <c r="Y127" s="12"/>
      <c r="Z127" s="13"/>
      <c r="AA127" s="8"/>
      <c r="AB127" s="13"/>
      <c r="AC127" s="8"/>
      <c r="AD127" s="13"/>
      <c r="AE127" s="8"/>
      <c r="AF127" s="13"/>
    </row>
    <row r="128" spans="1:32" ht="18" customHeight="1" x14ac:dyDescent="0.2">
      <c r="B128" s="78"/>
      <c r="C128" s="9"/>
      <c r="D128" s="10"/>
      <c r="E128" s="9"/>
      <c r="F128" s="8"/>
      <c r="G128" s="20" t="str">
        <f>IF(F128="","",VLOOKUP(F128,'Appx 2 (Comm) Rules'!$A$1:$C$54,2,FALSE))</f>
        <v/>
      </c>
      <c r="H128" s="80" t="str">
        <f>IF(F128="","",MIN(G128,VLOOKUP(F128,'Appx 2 (Comm) Rules'!$A$1:$E$54,5,0)))</f>
        <v/>
      </c>
      <c r="I128" s="11"/>
      <c r="J128" s="14"/>
      <c r="K128" s="11"/>
      <c r="L128" s="14"/>
      <c r="M128" s="11"/>
      <c r="N128" s="14"/>
      <c r="O128" s="11"/>
      <c r="P128" s="14"/>
      <c r="Q128" s="76"/>
      <c r="R128" s="14"/>
      <c r="S128" s="11"/>
      <c r="T128" s="14"/>
      <c r="U128" s="11"/>
      <c r="V128" s="14"/>
      <c r="W128" s="77"/>
      <c r="X128" s="14"/>
      <c r="Y128" s="77"/>
      <c r="Z128" s="14"/>
      <c r="AA128" s="8"/>
      <c r="AB128" s="13"/>
      <c r="AC128" s="8"/>
      <c r="AD128" s="13"/>
      <c r="AE128" s="8"/>
      <c r="AF128" s="13"/>
    </row>
    <row r="129" spans="2:32" ht="18" customHeight="1" x14ac:dyDescent="0.2">
      <c r="B129" s="78"/>
      <c r="C129" s="9"/>
      <c r="D129" s="10"/>
      <c r="E129" s="9"/>
      <c r="F129" s="8"/>
      <c r="G129" s="20" t="str">
        <f>IF(F129="","",VLOOKUP(F129,'Appx 2 (Comm) Rules'!$A$1:$C$54,2,FALSE))</f>
        <v/>
      </c>
      <c r="H129" s="80" t="str">
        <f>IF(F129="","",MIN(G129,VLOOKUP(F129,'Appx 2 (Comm) Rules'!$A$1:$E$54,5,0)))</f>
        <v/>
      </c>
      <c r="I129" s="12"/>
      <c r="J129" s="13"/>
      <c r="K129" s="12"/>
      <c r="L129" s="13"/>
      <c r="M129" s="12"/>
      <c r="N129" s="13"/>
      <c r="O129" s="12"/>
      <c r="P129" s="13"/>
      <c r="Q129" s="12"/>
      <c r="R129" s="13"/>
      <c r="S129" s="12"/>
      <c r="T129" s="13"/>
      <c r="U129" s="12"/>
      <c r="V129" s="13"/>
      <c r="W129" s="12"/>
      <c r="X129" s="13"/>
      <c r="Y129" s="12"/>
      <c r="Z129" s="13"/>
      <c r="AA129" s="8"/>
      <c r="AB129" s="13"/>
      <c r="AC129" s="8"/>
      <c r="AD129" s="13"/>
      <c r="AE129" s="8"/>
      <c r="AF129" s="13"/>
    </row>
    <row r="130" spans="2:32" ht="18" customHeight="1" x14ac:dyDescent="0.2">
      <c r="B130" s="78"/>
      <c r="C130" s="9"/>
      <c r="D130" s="10"/>
      <c r="E130" s="9"/>
      <c r="F130" s="8"/>
      <c r="G130" s="20" t="str">
        <f>IF(F130="","",VLOOKUP(F130,'Appx 2 (Comm) Rules'!$A$1:$C$54,2,FALSE))</f>
        <v/>
      </c>
      <c r="H130" s="80" t="str">
        <f>IF(F130="","",MIN(G130,VLOOKUP(F130,'Appx 2 (Comm) Rules'!$A$1:$E$54,5,0)))</f>
        <v/>
      </c>
      <c r="I130" s="11"/>
      <c r="J130" s="14"/>
      <c r="K130" s="11"/>
      <c r="L130" s="14"/>
      <c r="M130" s="11"/>
      <c r="N130" s="14"/>
      <c r="O130" s="11"/>
      <c r="P130" s="14"/>
      <c r="Q130" s="76"/>
      <c r="R130" s="14"/>
      <c r="S130" s="11"/>
      <c r="T130" s="14"/>
      <c r="U130" s="11"/>
      <c r="V130" s="14"/>
      <c r="W130" s="77"/>
      <c r="X130" s="14"/>
      <c r="Y130" s="77"/>
      <c r="Z130" s="14"/>
      <c r="AA130" s="8"/>
      <c r="AB130" s="13"/>
      <c r="AC130" s="8"/>
      <c r="AD130" s="13"/>
      <c r="AE130" s="8"/>
      <c r="AF130" s="13"/>
    </row>
    <row r="131" spans="2:32" ht="18" customHeight="1" x14ac:dyDescent="0.2">
      <c r="B131" s="78"/>
      <c r="C131" s="9"/>
      <c r="D131" s="10"/>
      <c r="E131" s="9"/>
      <c r="F131" s="8"/>
      <c r="G131" s="20" t="str">
        <f>IF(F131="","",VLOOKUP(F131,'Appx 2 (Comm) Rules'!$A$1:$C$54,2,FALSE))</f>
        <v/>
      </c>
      <c r="H131" s="80" t="str">
        <f>IF(F131="","",MIN(G131,VLOOKUP(F131,'Appx 2 (Comm) Rules'!$A$1:$E$54,5,0)))</f>
        <v/>
      </c>
      <c r="I131" s="12"/>
      <c r="J131" s="13"/>
      <c r="K131" s="12"/>
      <c r="L131" s="13"/>
      <c r="M131" s="12"/>
      <c r="N131" s="13"/>
      <c r="O131" s="12"/>
      <c r="P131" s="13"/>
      <c r="Q131" s="12"/>
      <c r="R131" s="13"/>
      <c r="S131" s="12"/>
      <c r="T131" s="13"/>
      <c r="U131" s="12"/>
      <c r="V131" s="13"/>
      <c r="W131" s="12"/>
      <c r="X131" s="13"/>
      <c r="Y131" s="12"/>
      <c r="Z131" s="13"/>
      <c r="AA131" s="8"/>
      <c r="AB131" s="13"/>
      <c r="AC131" s="8"/>
      <c r="AD131" s="13"/>
      <c r="AE131" s="8"/>
      <c r="AF131" s="13"/>
    </row>
    <row r="132" spans="2:32" ht="18" customHeight="1" x14ac:dyDescent="0.2">
      <c r="B132" s="78"/>
      <c r="C132" s="9"/>
      <c r="D132" s="10"/>
      <c r="E132" s="9"/>
      <c r="F132" s="8"/>
      <c r="G132" s="20" t="str">
        <f>IF(F132="","",VLOOKUP(F132,'Appx 2 (Comm) Rules'!$A$1:$C$54,2,FALSE))</f>
        <v/>
      </c>
      <c r="H132" s="80" t="str">
        <f>IF(F132="","",MIN(G132,VLOOKUP(F132,'Appx 2 (Comm) Rules'!$A$1:$E$54,5,0)))</f>
        <v/>
      </c>
      <c r="I132" s="11"/>
      <c r="J132" s="14"/>
      <c r="K132" s="11"/>
      <c r="L132" s="14"/>
      <c r="M132" s="11"/>
      <c r="N132" s="14"/>
      <c r="O132" s="11"/>
      <c r="P132" s="14"/>
      <c r="Q132" s="76"/>
      <c r="R132" s="14"/>
      <c r="S132" s="11"/>
      <c r="T132" s="14"/>
      <c r="U132" s="11"/>
      <c r="V132" s="14"/>
      <c r="W132" s="77"/>
      <c r="X132" s="14"/>
      <c r="Y132" s="77"/>
      <c r="Z132" s="14"/>
      <c r="AA132" s="8"/>
      <c r="AB132" s="13"/>
      <c r="AC132" s="8"/>
      <c r="AD132" s="13"/>
      <c r="AE132" s="8"/>
      <c r="AF132" s="13"/>
    </row>
    <row r="133" spans="2:32" ht="18" customHeight="1" x14ac:dyDescent="0.2">
      <c r="B133" s="78"/>
      <c r="C133" s="9"/>
      <c r="D133" s="10"/>
      <c r="E133" s="9"/>
      <c r="F133" s="8"/>
      <c r="G133" s="20" t="str">
        <f>IF(F133="","",VLOOKUP(F133,'Appx 2 (Comm) Rules'!$A$1:$C$54,2,FALSE))</f>
        <v/>
      </c>
      <c r="H133" s="80" t="str">
        <f>IF(F133="","",MIN(G133,VLOOKUP(F133,'Appx 2 (Comm) Rules'!$A$1:$E$54,5,0)))</f>
        <v/>
      </c>
      <c r="I133" s="12"/>
      <c r="J133" s="13"/>
      <c r="K133" s="12"/>
      <c r="L133" s="13"/>
      <c r="M133" s="12"/>
      <c r="N133" s="13"/>
      <c r="O133" s="12"/>
      <c r="P133" s="13"/>
      <c r="Q133" s="12"/>
      <c r="R133" s="13"/>
      <c r="S133" s="12"/>
      <c r="T133" s="13"/>
      <c r="U133" s="12"/>
      <c r="V133" s="13"/>
      <c r="W133" s="12"/>
      <c r="X133" s="13"/>
      <c r="Y133" s="12"/>
      <c r="Z133" s="13"/>
      <c r="AA133" s="8"/>
      <c r="AB133" s="13"/>
      <c r="AC133" s="8"/>
      <c r="AD133" s="13"/>
      <c r="AE133" s="8"/>
      <c r="AF133" s="13"/>
    </row>
    <row r="134" spans="2:32" ht="18" customHeight="1" x14ac:dyDescent="0.2">
      <c r="B134" s="78"/>
      <c r="C134" s="9"/>
      <c r="D134" s="10"/>
      <c r="E134" s="9"/>
      <c r="F134" s="8"/>
      <c r="G134" s="20" t="str">
        <f>IF(F134="","",VLOOKUP(F134,'Appx 2 (Comm) Rules'!$A$1:$C$54,2,FALSE))</f>
        <v/>
      </c>
      <c r="H134" s="80" t="str">
        <f>IF(F134="","",MIN(G134,VLOOKUP(F134,'Appx 2 (Comm) Rules'!$A$1:$E$54,5,0)))</f>
        <v/>
      </c>
      <c r="I134" s="11"/>
      <c r="J134" s="14"/>
      <c r="K134" s="11"/>
      <c r="L134" s="14"/>
      <c r="M134" s="11"/>
      <c r="N134" s="14"/>
      <c r="O134" s="11"/>
      <c r="P134" s="14"/>
      <c r="Q134" s="76"/>
      <c r="R134" s="14"/>
      <c r="S134" s="11"/>
      <c r="T134" s="14"/>
      <c r="U134" s="11"/>
      <c r="V134" s="14"/>
      <c r="W134" s="77"/>
      <c r="X134" s="14"/>
      <c r="Y134" s="77"/>
      <c r="Z134" s="14"/>
      <c r="AA134" s="8"/>
      <c r="AB134" s="13"/>
      <c r="AC134" s="8"/>
      <c r="AD134" s="13"/>
      <c r="AE134" s="8"/>
      <c r="AF134" s="13"/>
    </row>
    <row r="135" spans="2:32" ht="18" customHeight="1" x14ac:dyDescent="0.2">
      <c r="B135" s="78"/>
      <c r="C135" s="9"/>
      <c r="D135" s="10"/>
      <c r="E135" s="9"/>
      <c r="F135" s="8"/>
      <c r="G135" s="20" t="str">
        <f>IF(F135="","",VLOOKUP(F135,'Appx 2 (Comm) Rules'!$A$1:$C$54,2,FALSE))</f>
        <v/>
      </c>
      <c r="H135" s="80" t="str">
        <f>IF(F135="","",MIN(G135,VLOOKUP(F135,'Appx 2 (Comm) Rules'!$A$1:$E$54,5,0)))</f>
        <v/>
      </c>
      <c r="I135" s="12"/>
      <c r="J135" s="13"/>
      <c r="K135" s="12"/>
      <c r="L135" s="13"/>
      <c r="M135" s="12"/>
      <c r="N135" s="13"/>
      <c r="O135" s="12"/>
      <c r="P135" s="13"/>
      <c r="Q135" s="12"/>
      <c r="R135" s="13"/>
      <c r="S135" s="12"/>
      <c r="T135" s="13"/>
      <c r="U135" s="12"/>
      <c r="V135" s="13"/>
      <c r="W135" s="12"/>
      <c r="X135" s="13"/>
      <c r="Y135" s="12"/>
      <c r="Z135" s="13"/>
      <c r="AA135" s="8"/>
      <c r="AB135" s="13"/>
      <c r="AC135" s="8"/>
      <c r="AD135" s="13"/>
      <c r="AE135" s="8"/>
      <c r="AF135" s="13"/>
    </row>
  </sheetData>
  <sheetProtection algorithmName="SHA-512" hashValue="SjjG/5Sxs2xRP7PJLKLQzE9c5/VBm8bQkV2wJU6sR1K0xqeymTsmPWuCsh8KxKHsY90TvBoen9faZBibE3QAwQ==" saltValue="BwGWG+R+1U7kJHTLY3UIBg==" spinCount="100000" sheet="1" objects="1" scenarios="1" formatCells="0" insertRows="0" deleteRows="0" sort="0"/>
  <mergeCells count="27">
    <mergeCell ref="I2:J8"/>
    <mergeCell ref="K2:L8"/>
    <mergeCell ref="C8:C9"/>
    <mergeCell ref="D8:D9"/>
    <mergeCell ref="E8:E9"/>
    <mergeCell ref="H8:H9"/>
    <mergeCell ref="A2:E2"/>
    <mergeCell ref="A3:E3"/>
    <mergeCell ref="A5:E5"/>
    <mergeCell ref="A6:E6"/>
    <mergeCell ref="A7:E7"/>
    <mergeCell ref="I1:AF1"/>
    <mergeCell ref="B1:G1"/>
    <mergeCell ref="Y2:Z8"/>
    <mergeCell ref="AA2:AB8"/>
    <mergeCell ref="AC2:AD8"/>
    <mergeCell ref="AE2:AF8"/>
    <mergeCell ref="B8:B9"/>
    <mergeCell ref="O2:P8"/>
    <mergeCell ref="Q2:R8"/>
    <mergeCell ref="S2:T8"/>
    <mergeCell ref="U2:V8"/>
    <mergeCell ref="W2:X8"/>
    <mergeCell ref="M2:N8"/>
    <mergeCell ref="F8:F9"/>
    <mergeCell ref="G8:G9"/>
    <mergeCell ref="F2:F7"/>
  </mergeCells>
  <conditionalFormatting sqref="G10:H135">
    <cfRule type="expression" dxfId="0" priority="1">
      <formula>$F$10="d"</formula>
    </cfRule>
  </conditionalFormatting>
  <dataValidations count="1">
    <dataValidation type="list" allowBlank="1" showInputMessage="1" showErrorMessage="1" prompt="Some of these rules have ranges or more hours awarded for Narrative Report.  Please reference Appendix 2 Rules tab for correct hours." sqref="F10:F135">
      <formula1>Rule_2</formula1>
    </dataValidation>
  </dataValidations>
  <pageMargins left="0.25" right="0.25" top="0.75" bottom="0.75" header="0.3" footer="0.3"/>
  <pageSetup orientation="landscape" r:id="rId1"/>
  <headerFooter scaleWithDoc="0">
    <oddFooter>&amp;C&amp;P of &amp;N</oddFooter>
  </headerFooter>
  <ignoredErrors>
    <ignoredError sqref="G10:G75 G76:G135 H10:H135"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70C0"/>
  </sheetPr>
  <dimension ref="A1:E54"/>
  <sheetViews>
    <sheetView workbookViewId="0"/>
  </sheetViews>
  <sheetFormatPr defaultRowHeight="12.75" x14ac:dyDescent="0.2"/>
  <cols>
    <col min="1" max="1" width="4.5703125" customWidth="1"/>
    <col min="2" max="2" width="7.28515625" customWidth="1"/>
    <col min="3" max="3" width="110" customWidth="1"/>
    <col min="4" max="4" width="41.7109375" bestFit="1" customWidth="1"/>
    <col min="5" max="5" width="9.140625" style="62"/>
  </cols>
  <sheetData>
    <row r="1" spans="1:5" x14ac:dyDescent="0.2">
      <c r="A1" s="4" t="s">
        <v>7</v>
      </c>
      <c r="B1" s="4" t="s">
        <v>8</v>
      </c>
      <c r="C1" s="4" t="s">
        <v>9</v>
      </c>
      <c r="E1" s="61" t="s">
        <v>288</v>
      </c>
    </row>
    <row r="2" spans="1:5" x14ac:dyDescent="0.2">
      <c r="A2" s="4" t="s">
        <v>15</v>
      </c>
      <c r="B2" s="4">
        <v>40</v>
      </c>
      <c r="C2" s="6" t="s">
        <v>46</v>
      </c>
      <c r="E2" s="62">
        <v>40</v>
      </c>
    </row>
    <row r="3" spans="1:5" x14ac:dyDescent="0.2">
      <c r="A3" s="4" t="s">
        <v>16</v>
      </c>
      <c r="B3" s="4">
        <v>50</v>
      </c>
      <c r="C3" s="6" t="s">
        <v>47</v>
      </c>
      <c r="E3" s="62">
        <v>50</v>
      </c>
    </row>
    <row r="4" spans="1:5" x14ac:dyDescent="0.2">
      <c r="A4" s="4" t="s">
        <v>17</v>
      </c>
      <c r="B4" s="36">
        <v>30</v>
      </c>
      <c r="C4" s="3" t="s">
        <v>48</v>
      </c>
      <c r="E4" s="62">
        <v>30</v>
      </c>
    </row>
    <row r="5" spans="1:5" x14ac:dyDescent="0.2">
      <c r="A5" s="4" t="s">
        <v>18</v>
      </c>
      <c r="B5" s="36">
        <v>40</v>
      </c>
      <c r="C5" s="3" t="s">
        <v>49</v>
      </c>
      <c r="E5" s="62">
        <v>40</v>
      </c>
    </row>
    <row r="6" spans="1:5" x14ac:dyDescent="0.2">
      <c r="A6" s="6" t="s">
        <v>19</v>
      </c>
      <c r="B6" s="36">
        <v>50</v>
      </c>
      <c r="C6" s="3" t="s">
        <v>50</v>
      </c>
      <c r="E6" s="62">
        <v>50</v>
      </c>
    </row>
    <row r="7" spans="1:5" x14ac:dyDescent="0.2">
      <c r="A7" s="6" t="s">
        <v>20</v>
      </c>
      <c r="B7" s="4">
        <v>40</v>
      </c>
      <c r="C7" s="6" t="s">
        <v>51</v>
      </c>
      <c r="E7" s="62">
        <v>40</v>
      </c>
    </row>
    <row r="8" spans="1:5" x14ac:dyDescent="0.2">
      <c r="A8" s="6" t="s">
        <v>21</v>
      </c>
      <c r="B8" s="4">
        <v>50</v>
      </c>
      <c r="C8" s="6" t="s">
        <v>212</v>
      </c>
      <c r="E8" s="62">
        <v>50</v>
      </c>
    </row>
    <row r="9" spans="1:5" x14ac:dyDescent="0.2">
      <c r="A9" s="6" t="s">
        <v>22</v>
      </c>
      <c r="B9" s="36">
        <v>30</v>
      </c>
      <c r="C9" s="6" t="s">
        <v>52</v>
      </c>
      <c r="E9" s="62">
        <v>30</v>
      </c>
    </row>
    <row r="10" spans="1:5" x14ac:dyDescent="0.2">
      <c r="A10" s="6" t="s">
        <v>23</v>
      </c>
      <c r="B10" s="36">
        <v>40</v>
      </c>
      <c r="C10" s="6" t="s">
        <v>213</v>
      </c>
      <c r="E10" s="62">
        <v>40</v>
      </c>
    </row>
    <row r="11" spans="1:5" x14ac:dyDescent="0.2">
      <c r="A11" s="16" t="s">
        <v>24</v>
      </c>
      <c r="B11" s="4">
        <v>50</v>
      </c>
      <c r="C11" s="6" t="s">
        <v>214</v>
      </c>
      <c r="E11" s="62">
        <v>50</v>
      </c>
    </row>
    <row r="12" spans="1:5" x14ac:dyDescent="0.2">
      <c r="A12" s="6" t="s">
        <v>25</v>
      </c>
      <c r="B12" s="7">
        <v>30</v>
      </c>
      <c r="C12" s="6" t="s">
        <v>53</v>
      </c>
      <c r="E12" s="62">
        <v>30</v>
      </c>
    </row>
    <row r="13" spans="1:5" x14ac:dyDescent="0.2">
      <c r="A13" s="6" t="s">
        <v>26</v>
      </c>
      <c r="B13" s="7">
        <v>40</v>
      </c>
      <c r="C13" s="6" t="s">
        <v>215</v>
      </c>
      <c r="E13" s="62">
        <v>40</v>
      </c>
    </row>
    <row r="14" spans="1:5" x14ac:dyDescent="0.2">
      <c r="A14" s="6" t="s">
        <v>27</v>
      </c>
      <c r="B14" s="7">
        <v>50</v>
      </c>
      <c r="C14" s="6" t="s">
        <v>263</v>
      </c>
      <c r="E14" s="62">
        <v>50</v>
      </c>
    </row>
    <row r="15" spans="1:5" x14ac:dyDescent="0.2">
      <c r="A15" s="4" t="s">
        <v>28</v>
      </c>
      <c r="B15" s="36">
        <v>30</v>
      </c>
      <c r="C15" s="3" t="s">
        <v>264</v>
      </c>
      <c r="E15" s="62">
        <v>30</v>
      </c>
    </row>
    <row r="16" spans="1:5" x14ac:dyDescent="0.2">
      <c r="A16" s="4" t="s">
        <v>29</v>
      </c>
      <c r="B16" s="36">
        <v>50</v>
      </c>
      <c r="C16" s="3" t="s">
        <v>265</v>
      </c>
      <c r="E16" s="62">
        <v>50</v>
      </c>
    </row>
    <row r="17" spans="1:5" x14ac:dyDescent="0.2">
      <c r="A17" s="6" t="s">
        <v>54</v>
      </c>
      <c r="B17" s="4">
        <v>30</v>
      </c>
      <c r="C17" s="6" t="s">
        <v>55</v>
      </c>
      <c r="E17" s="62">
        <v>30</v>
      </c>
    </row>
    <row r="18" spans="1:5" x14ac:dyDescent="0.2">
      <c r="A18" s="6" t="s">
        <v>56</v>
      </c>
      <c r="B18" s="7">
        <v>40</v>
      </c>
      <c r="C18" s="6" t="s">
        <v>216</v>
      </c>
      <c r="E18" s="62">
        <v>40</v>
      </c>
    </row>
    <row r="19" spans="1:5" x14ac:dyDescent="0.2">
      <c r="A19" s="6" t="s">
        <v>57</v>
      </c>
      <c r="B19" s="7">
        <v>50</v>
      </c>
      <c r="C19" s="6" t="s">
        <v>266</v>
      </c>
      <c r="E19" s="62">
        <v>50</v>
      </c>
    </row>
    <row r="20" spans="1:5" x14ac:dyDescent="0.2">
      <c r="A20" s="6" t="s">
        <v>30</v>
      </c>
      <c r="B20" s="7">
        <v>20</v>
      </c>
      <c r="C20" s="3" t="s">
        <v>267</v>
      </c>
      <c r="D20" s="2" t="s">
        <v>191</v>
      </c>
      <c r="E20" s="62">
        <v>40</v>
      </c>
    </row>
    <row r="21" spans="1:5" x14ac:dyDescent="0.2">
      <c r="A21" s="6" t="s">
        <v>31</v>
      </c>
      <c r="B21" s="7">
        <v>50</v>
      </c>
      <c r="C21" s="3" t="s">
        <v>107</v>
      </c>
      <c r="D21" s="2" t="s">
        <v>190</v>
      </c>
      <c r="E21" s="62">
        <v>60</v>
      </c>
    </row>
    <row r="22" spans="1:5" ht="27" customHeight="1" x14ac:dyDescent="0.2">
      <c r="A22" s="6" t="s">
        <v>58</v>
      </c>
      <c r="B22" s="7">
        <v>5</v>
      </c>
      <c r="C22" s="3" t="s">
        <v>269</v>
      </c>
      <c r="E22" s="62">
        <v>100</v>
      </c>
    </row>
    <row r="23" spans="1:5" x14ac:dyDescent="0.2">
      <c r="A23" s="6" t="s">
        <v>34</v>
      </c>
      <c r="B23" s="4">
        <v>30</v>
      </c>
      <c r="C23" s="6" t="s">
        <v>59</v>
      </c>
      <c r="E23" s="62">
        <v>30</v>
      </c>
    </row>
    <row r="24" spans="1:5" x14ac:dyDescent="0.2">
      <c r="A24" s="6" t="s">
        <v>35</v>
      </c>
      <c r="B24" s="36">
        <v>50</v>
      </c>
      <c r="C24" s="6" t="s">
        <v>60</v>
      </c>
      <c r="E24" s="62">
        <v>50</v>
      </c>
    </row>
    <row r="25" spans="1:5" ht="25.5" x14ac:dyDescent="0.2">
      <c r="A25" s="4" t="s">
        <v>10</v>
      </c>
      <c r="B25" s="36">
        <v>5</v>
      </c>
      <c r="C25" s="3" t="s">
        <v>61</v>
      </c>
      <c r="D25" s="2" t="s">
        <v>268</v>
      </c>
      <c r="E25" s="62">
        <v>100</v>
      </c>
    </row>
    <row r="26" spans="1:5" ht="25.5" x14ac:dyDescent="0.2">
      <c r="A26" s="16" t="s">
        <v>192</v>
      </c>
      <c r="B26" s="36">
        <v>10</v>
      </c>
      <c r="C26" s="3" t="s">
        <v>217</v>
      </c>
      <c r="D26" s="2" t="s">
        <v>193</v>
      </c>
      <c r="E26" s="62">
        <v>15</v>
      </c>
    </row>
    <row r="27" spans="1:5" ht="25.5" x14ac:dyDescent="0.2">
      <c r="A27" s="16" t="s">
        <v>200</v>
      </c>
      <c r="B27" s="37">
        <v>12.5</v>
      </c>
      <c r="C27" s="3" t="s">
        <v>218</v>
      </c>
      <c r="D27" s="2" t="s">
        <v>201</v>
      </c>
      <c r="E27" s="62">
        <v>20</v>
      </c>
    </row>
    <row r="28" spans="1:5" ht="25.5" x14ac:dyDescent="0.2">
      <c r="A28" s="16" t="s">
        <v>202</v>
      </c>
      <c r="B28" s="37">
        <v>15</v>
      </c>
      <c r="C28" s="3" t="s">
        <v>219</v>
      </c>
      <c r="D28" s="2" t="s">
        <v>194</v>
      </c>
      <c r="E28" s="62">
        <v>25</v>
      </c>
    </row>
    <row r="29" spans="1:5" ht="25.5" x14ac:dyDescent="0.2">
      <c r="A29" s="16" t="s">
        <v>203</v>
      </c>
      <c r="B29" s="37">
        <v>25</v>
      </c>
      <c r="C29" s="3" t="s">
        <v>220</v>
      </c>
      <c r="D29" s="2" t="s">
        <v>195</v>
      </c>
      <c r="E29" s="62">
        <v>40</v>
      </c>
    </row>
    <row r="30" spans="1:5" ht="25.5" x14ac:dyDescent="0.2">
      <c r="A30" s="16" t="s">
        <v>204</v>
      </c>
      <c r="B30" s="37">
        <v>40</v>
      </c>
      <c r="C30" s="3" t="s">
        <v>221</v>
      </c>
      <c r="D30" s="2" t="s">
        <v>196</v>
      </c>
      <c r="E30" s="62">
        <v>50</v>
      </c>
    </row>
    <row r="31" spans="1:5" ht="25.5" x14ac:dyDescent="0.2">
      <c r="A31" s="16" t="s">
        <v>62</v>
      </c>
      <c r="B31" s="37">
        <v>15</v>
      </c>
      <c r="C31" s="3" t="s">
        <v>205</v>
      </c>
      <c r="D31" s="2" t="s">
        <v>194</v>
      </c>
      <c r="E31" s="62">
        <v>25</v>
      </c>
    </row>
    <row r="32" spans="1:5" ht="25.5" x14ac:dyDescent="0.2">
      <c r="A32" s="16" t="s">
        <v>63</v>
      </c>
      <c r="B32" s="37">
        <v>20</v>
      </c>
      <c r="C32" s="3" t="s">
        <v>206</v>
      </c>
      <c r="D32" s="2" t="s">
        <v>197</v>
      </c>
      <c r="E32" s="62">
        <v>40</v>
      </c>
    </row>
    <row r="33" spans="1:5" x14ac:dyDescent="0.2">
      <c r="A33" s="17" t="s">
        <v>37</v>
      </c>
      <c r="B33" s="4">
        <v>5</v>
      </c>
      <c r="C33" s="3" t="s">
        <v>64</v>
      </c>
      <c r="E33" s="62">
        <v>10</v>
      </c>
    </row>
    <row r="34" spans="1:5" x14ac:dyDescent="0.2">
      <c r="A34" s="17" t="s">
        <v>38</v>
      </c>
      <c r="B34" s="4">
        <v>2.5</v>
      </c>
      <c r="C34" s="3" t="s">
        <v>65</v>
      </c>
      <c r="E34" s="62">
        <v>10</v>
      </c>
    </row>
    <row r="35" spans="1:5" ht="25.5" x14ac:dyDescent="0.2">
      <c r="A35" s="17" t="s">
        <v>66</v>
      </c>
      <c r="B35" s="37">
        <v>15</v>
      </c>
      <c r="C35" s="3" t="s">
        <v>67</v>
      </c>
      <c r="D35" s="2" t="s">
        <v>198</v>
      </c>
      <c r="E35" s="62">
        <v>20</v>
      </c>
    </row>
    <row r="36" spans="1:5" ht="25.5" x14ac:dyDescent="0.2">
      <c r="A36" s="17" t="s">
        <v>68</v>
      </c>
      <c r="B36" s="37">
        <v>25</v>
      </c>
      <c r="C36" s="3" t="s">
        <v>69</v>
      </c>
      <c r="D36" s="2" t="s">
        <v>199</v>
      </c>
      <c r="E36" s="62">
        <v>30</v>
      </c>
    </row>
    <row r="37" spans="1:5" ht="25.5" x14ac:dyDescent="0.2">
      <c r="A37" s="17" t="s">
        <v>70</v>
      </c>
      <c r="B37" s="37">
        <v>30</v>
      </c>
      <c r="C37" s="3" t="s">
        <v>71</v>
      </c>
      <c r="D37" s="2" t="s">
        <v>207</v>
      </c>
      <c r="E37" s="62">
        <v>40</v>
      </c>
    </row>
    <row r="38" spans="1:5" ht="25.5" x14ac:dyDescent="0.2">
      <c r="A38" s="17" t="s">
        <v>72</v>
      </c>
      <c r="B38" s="37">
        <v>40</v>
      </c>
      <c r="C38" s="3" t="s">
        <v>108</v>
      </c>
      <c r="D38" s="2" t="s">
        <v>196</v>
      </c>
      <c r="E38" s="62">
        <v>50</v>
      </c>
    </row>
    <row r="39" spans="1:5" ht="25.5" x14ac:dyDescent="0.2">
      <c r="A39" s="17" t="s">
        <v>73</v>
      </c>
      <c r="B39" s="37">
        <v>25</v>
      </c>
      <c r="C39" s="3" t="s">
        <v>74</v>
      </c>
      <c r="D39" s="2" t="s">
        <v>199</v>
      </c>
      <c r="E39" s="62">
        <v>30</v>
      </c>
    </row>
    <row r="40" spans="1:5" ht="25.5" x14ac:dyDescent="0.2">
      <c r="A40" s="17" t="s">
        <v>75</v>
      </c>
      <c r="B40" s="37">
        <v>35</v>
      </c>
      <c r="C40" s="3" t="s">
        <v>76</v>
      </c>
      <c r="D40" s="2" t="s">
        <v>208</v>
      </c>
      <c r="E40" s="62">
        <v>45</v>
      </c>
    </row>
    <row r="41" spans="1:5" ht="25.5" x14ac:dyDescent="0.2">
      <c r="A41" s="17" t="s">
        <v>77</v>
      </c>
      <c r="B41" s="37">
        <v>20</v>
      </c>
      <c r="C41" s="3" t="s">
        <v>222</v>
      </c>
      <c r="D41" s="2" t="s">
        <v>209</v>
      </c>
      <c r="E41" s="62">
        <v>25</v>
      </c>
    </row>
    <row r="42" spans="1:5" ht="25.5" x14ac:dyDescent="0.2">
      <c r="A42" s="17" t="s">
        <v>78</v>
      </c>
      <c r="B42" s="37">
        <v>25</v>
      </c>
      <c r="C42" s="3" t="s">
        <v>79</v>
      </c>
      <c r="D42" s="2" t="s">
        <v>199</v>
      </c>
      <c r="E42" s="62">
        <v>30</v>
      </c>
    </row>
    <row r="43" spans="1:5" ht="25.5" x14ac:dyDescent="0.2">
      <c r="A43" s="17" t="s">
        <v>80</v>
      </c>
      <c r="B43" s="37">
        <v>30</v>
      </c>
      <c r="C43" s="3" t="s">
        <v>81</v>
      </c>
      <c r="D43" s="2" t="s">
        <v>210</v>
      </c>
      <c r="E43" s="62">
        <v>35</v>
      </c>
    </row>
    <row r="44" spans="1:5" ht="25.5" x14ac:dyDescent="0.2">
      <c r="A44" s="17" t="s">
        <v>82</v>
      </c>
      <c r="B44" s="37">
        <v>30</v>
      </c>
      <c r="C44" s="3" t="s">
        <v>223</v>
      </c>
      <c r="D44" s="2" t="s">
        <v>207</v>
      </c>
      <c r="E44" s="62">
        <v>40</v>
      </c>
    </row>
    <row r="45" spans="1:5" ht="25.5" x14ac:dyDescent="0.2">
      <c r="A45" s="17" t="s">
        <v>83</v>
      </c>
      <c r="B45" s="37">
        <v>40</v>
      </c>
      <c r="C45" s="3" t="s">
        <v>84</v>
      </c>
      <c r="D45" s="2" t="s">
        <v>196</v>
      </c>
      <c r="E45" s="62">
        <v>50</v>
      </c>
    </row>
    <row r="46" spans="1:5" ht="25.5" x14ac:dyDescent="0.2">
      <c r="A46" s="17" t="s">
        <v>85</v>
      </c>
      <c r="B46" s="37">
        <v>20</v>
      </c>
      <c r="C46" s="3" t="s">
        <v>87</v>
      </c>
      <c r="D46" s="2" t="s">
        <v>209</v>
      </c>
      <c r="E46" s="62">
        <v>25</v>
      </c>
    </row>
    <row r="47" spans="1:5" ht="25.5" x14ac:dyDescent="0.2">
      <c r="A47" s="17" t="s">
        <v>86</v>
      </c>
      <c r="B47" s="37">
        <v>30</v>
      </c>
      <c r="C47" s="3" t="s">
        <v>88</v>
      </c>
      <c r="D47" s="2" t="s">
        <v>210</v>
      </c>
      <c r="E47" s="62">
        <v>35</v>
      </c>
    </row>
    <row r="48" spans="1:5" ht="25.5" x14ac:dyDescent="0.2">
      <c r="A48" s="17" t="s">
        <v>89</v>
      </c>
      <c r="B48" s="37">
        <v>30</v>
      </c>
      <c r="C48" s="3" t="s">
        <v>91</v>
      </c>
      <c r="D48" s="2" t="s">
        <v>207</v>
      </c>
      <c r="E48" s="62">
        <v>40</v>
      </c>
    </row>
    <row r="49" spans="1:5" ht="25.5" x14ac:dyDescent="0.2">
      <c r="A49" s="17" t="s">
        <v>90</v>
      </c>
      <c r="B49" s="37">
        <v>40</v>
      </c>
      <c r="C49" s="3" t="s">
        <v>92</v>
      </c>
      <c r="D49" s="2" t="s">
        <v>196</v>
      </c>
      <c r="E49" s="62">
        <v>50</v>
      </c>
    </row>
    <row r="50" spans="1:5" ht="25.5" x14ac:dyDescent="0.2">
      <c r="A50" s="17" t="s">
        <v>93</v>
      </c>
      <c r="B50" s="37">
        <v>30</v>
      </c>
      <c r="C50" s="3" t="s">
        <v>94</v>
      </c>
      <c r="D50" s="2" t="s">
        <v>210</v>
      </c>
      <c r="E50" s="62">
        <v>35</v>
      </c>
    </row>
    <row r="51" spans="1:5" ht="25.5" x14ac:dyDescent="0.2">
      <c r="A51" s="17" t="s">
        <v>95</v>
      </c>
      <c r="B51" s="37">
        <v>4</v>
      </c>
      <c r="C51" s="3" t="s">
        <v>96</v>
      </c>
      <c r="D51" s="2" t="s">
        <v>196</v>
      </c>
      <c r="E51" s="62">
        <v>50</v>
      </c>
    </row>
    <row r="52" spans="1:5" ht="25.5" x14ac:dyDescent="0.2">
      <c r="A52" s="17" t="s">
        <v>97</v>
      </c>
      <c r="B52" s="37">
        <v>4</v>
      </c>
      <c r="C52" s="3" t="s">
        <v>98</v>
      </c>
      <c r="D52" s="2" t="s">
        <v>196</v>
      </c>
      <c r="E52" s="62">
        <v>50</v>
      </c>
    </row>
    <row r="53" spans="1:5" ht="25.5" x14ac:dyDescent="0.2">
      <c r="A53" s="17" t="s">
        <v>99</v>
      </c>
      <c r="B53" s="37">
        <v>4</v>
      </c>
      <c r="C53" s="3" t="s">
        <v>100</v>
      </c>
      <c r="D53" s="2" t="s">
        <v>196</v>
      </c>
      <c r="E53" s="62">
        <v>50</v>
      </c>
    </row>
    <row r="54" spans="1:5" ht="25.5" x14ac:dyDescent="0.2">
      <c r="A54" s="17" t="s">
        <v>101</v>
      </c>
      <c r="B54" s="37">
        <v>20</v>
      </c>
      <c r="C54" s="3" t="s">
        <v>262</v>
      </c>
      <c r="D54" s="2" t="s">
        <v>211</v>
      </c>
      <c r="E54" s="62">
        <v>100</v>
      </c>
    </row>
  </sheetData>
  <sheetProtection algorithmName="SHA-512" hashValue="hC/FKpiu1fnWT/1bxFcGsT+naGNmGRF3hUdCmw0yjdoaJInFPzhIlv+TOqBqtAX2Je7ztIgpOMRuGZI7fubRkg==" saltValue="OPl8Z7HKTP1Msfowqp9xSw==" spinCount="100000" sheet="1" objects="1" scenarios="1"/>
  <pageMargins left="0.75" right="0.75" top="1" bottom="1" header="0.5" footer="0.5"/>
  <pageSetup orientation="landscape" horizontalDpi="0" verticalDpi="0" r:id="rId1"/>
  <headerFooter alignWithMargins="0">
    <oddHeader>&amp;CAppendix 2 (General/Commercial) Rules</oddHeader>
    <oddFooter>&amp;C&amp;P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sheetPr>
  <dimension ref="A1:O34"/>
  <sheetViews>
    <sheetView workbookViewId="0">
      <selection sqref="A1:O34"/>
    </sheetView>
  </sheetViews>
  <sheetFormatPr defaultRowHeight="12.75" x14ac:dyDescent="0.2"/>
  <cols>
    <col min="1" max="1" width="4.5703125" customWidth="1"/>
    <col min="2" max="2" width="7.7109375" bestFit="1" customWidth="1"/>
    <col min="3" max="3" width="4.5703125" bestFit="1" customWidth="1"/>
    <col min="4" max="4" width="7.7109375" bestFit="1" customWidth="1"/>
    <col min="5" max="5" width="6.7109375" bestFit="1" customWidth="1"/>
    <col min="6" max="7" width="4.5703125" bestFit="1" customWidth="1"/>
    <col min="8" max="9" width="5.140625" bestFit="1" customWidth="1"/>
    <col min="10" max="11" width="5.7109375" bestFit="1" customWidth="1"/>
    <col min="12" max="12" width="4.5703125" bestFit="1" customWidth="1"/>
    <col min="13" max="13" width="5.7109375" bestFit="1" customWidth="1"/>
    <col min="14" max="14" width="4.5703125" bestFit="1" customWidth="1"/>
  </cols>
  <sheetData>
    <row r="1" spans="1:15" ht="210" x14ac:dyDescent="0.2">
      <c r="A1" t="s">
        <v>7</v>
      </c>
      <c r="B1" s="18" t="s">
        <v>121</v>
      </c>
      <c r="C1" s="18" t="s">
        <v>110</v>
      </c>
      <c r="D1" s="18" t="s">
        <v>138</v>
      </c>
      <c r="E1" s="18" t="s">
        <v>111</v>
      </c>
      <c r="F1" s="18" t="s">
        <v>112</v>
      </c>
      <c r="G1" s="18" t="s">
        <v>113</v>
      </c>
      <c r="H1" s="18" t="s">
        <v>139</v>
      </c>
      <c r="I1" s="18" t="s">
        <v>114</v>
      </c>
      <c r="J1" s="18" t="s">
        <v>115</v>
      </c>
      <c r="K1" s="18" t="s">
        <v>116</v>
      </c>
      <c r="L1" s="18" t="s">
        <v>117</v>
      </c>
      <c r="M1" s="18" t="s">
        <v>118</v>
      </c>
      <c r="N1" s="18" t="s">
        <v>119</v>
      </c>
      <c r="O1" s="18" t="s">
        <v>125</v>
      </c>
    </row>
    <row r="2" spans="1:15" x14ac:dyDescent="0.2">
      <c r="A2" t="s">
        <v>120</v>
      </c>
      <c r="B2" s="19">
        <v>0.25</v>
      </c>
      <c r="C2" s="19">
        <v>0.5</v>
      </c>
      <c r="D2" s="19">
        <v>0.5</v>
      </c>
      <c r="E2" s="19">
        <v>0.5</v>
      </c>
      <c r="F2" s="19">
        <v>0.5</v>
      </c>
      <c r="G2" s="19">
        <v>0.75</v>
      </c>
      <c r="H2" s="19">
        <v>0.5</v>
      </c>
      <c r="I2" s="19">
        <v>0.5</v>
      </c>
      <c r="J2" s="19">
        <v>2.5</v>
      </c>
      <c r="K2" s="19">
        <v>2.5</v>
      </c>
      <c r="L2" s="19">
        <v>0.25</v>
      </c>
      <c r="M2" s="19">
        <v>1.75</v>
      </c>
      <c r="N2" s="19">
        <v>0.5</v>
      </c>
      <c r="O2" s="19">
        <v>0</v>
      </c>
    </row>
    <row r="3" spans="1:15" x14ac:dyDescent="0.2">
      <c r="A3" t="s">
        <v>123</v>
      </c>
      <c r="B3" s="19">
        <v>0.25</v>
      </c>
      <c r="C3" s="19">
        <v>0.5</v>
      </c>
      <c r="D3" s="19">
        <v>0.75</v>
      </c>
      <c r="E3" s="19">
        <v>0.75</v>
      </c>
      <c r="F3" s="19">
        <v>0.5</v>
      </c>
      <c r="G3" s="19">
        <v>0.75</v>
      </c>
      <c r="H3" s="19">
        <v>0.75</v>
      </c>
      <c r="I3" s="19">
        <v>0.75</v>
      </c>
      <c r="J3" s="19">
        <v>3</v>
      </c>
      <c r="K3" s="19">
        <v>3</v>
      </c>
      <c r="L3" s="19">
        <v>0.25</v>
      </c>
      <c r="M3" s="19">
        <v>2</v>
      </c>
      <c r="N3" s="19">
        <v>0.5</v>
      </c>
      <c r="O3" s="19">
        <v>0</v>
      </c>
    </row>
    <row r="4" spans="1:15" x14ac:dyDescent="0.2">
      <c r="A4" t="s">
        <v>40</v>
      </c>
      <c r="B4" s="19">
        <v>0.25</v>
      </c>
      <c r="C4" s="19">
        <v>0.5</v>
      </c>
      <c r="D4" s="19">
        <v>0.5</v>
      </c>
      <c r="E4" s="19">
        <v>0.5</v>
      </c>
      <c r="F4" s="19">
        <v>0.5</v>
      </c>
      <c r="G4" s="19">
        <v>0.75</v>
      </c>
      <c r="H4" s="19">
        <v>0.5</v>
      </c>
      <c r="I4" s="19">
        <v>0.5</v>
      </c>
      <c r="J4" s="19">
        <v>3</v>
      </c>
      <c r="K4" s="19">
        <v>3</v>
      </c>
      <c r="L4" s="19">
        <v>0.25</v>
      </c>
      <c r="M4" s="19">
        <v>2</v>
      </c>
      <c r="N4" s="19">
        <v>0.5</v>
      </c>
      <c r="O4" s="19">
        <v>0</v>
      </c>
    </row>
    <row r="5" spans="1:15" x14ac:dyDescent="0.2">
      <c r="A5" t="s">
        <v>41</v>
      </c>
      <c r="B5" s="19">
        <v>0.25</v>
      </c>
      <c r="C5" s="19">
        <v>0.5</v>
      </c>
      <c r="D5" s="19">
        <v>0.5</v>
      </c>
      <c r="E5" s="19">
        <v>0.5</v>
      </c>
      <c r="F5" s="19">
        <v>0.5</v>
      </c>
      <c r="G5" s="19">
        <v>1.5</v>
      </c>
      <c r="H5" s="19">
        <v>2</v>
      </c>
      <c r="I5" s="19">
        <v>2</v>
      </c>
      <c r="J5" s="19">
        <v>2</v>
      </c>
      <c r="K5" s="19">
        <v>2</v>
      </c>
      <c r="L5" s="19">
        <v>0.5</v>
      </c>
      <c r="M5" s="19">
        <v>1</v>
      </c>
      <c r="N5" s="19">
        <v>0.5</v>
      </c>
      <c r="O5" s="19">
        <v>0</v>
      </c>
    </row>
    <row r="6" spans="1:15" x14ac:dyDescent="0.2">
      <c r="A6" t="s">
        <v>42</v>
      </c>
      <c r="B6" s="19">
        <v>0.25</v>
      </c>
      <c r="C6" s="19">
        <v>0.5</v>
      </c>
      <c r="D6" s="19">
        <v>0.25</v>
      </c>
      <c r="E6" s="19">
        <v>0.5</v>
      </c>
      <c r="F6" s="19">
        <v>0.5</v>
      </c>
      <c r="G6" s="19">
        <v>0.75</v>
      </c>
      <c r="H6" s="19">
        <v>0.05</v>
      </c>
      <c r="I6" s="19">
        <v>0.5</v>
      </c>
      <c r="J6" s="19">
        <v>1</v>
      </c>
      <c r="K6" s="19">
        <v>1</v>
      </c>
      <c r="L6" s="19">
        <v>0.25</v>
      </c>
      <c r="M6" s="19">
        <v>2</v>
      </c>
      <c r="N6" s="19">
        <v>0.5</v>
      </c>
      <c r="O6" s="19">
        <v>0</v>
      </c>
    </row>
    <row r="7" spans="1:15" x14ac:dyDescent="0.2">
      <c r="A7" t="s">
        <v>124</v>
      </c>
      <c r="B7" s="19">
        <v>0.25</v>
      </c>
      <c r="C7" s="19">
        <v>0.5</v>
      </c>
      <c r="D7" s="19">
        <v>0.25</v>
      </c>
      <c r="E7" s="19">
        <v>0</v>
      </c>
      <c r="F7" s="19">
        <v>0.5</v>
      </c>
      <c r="G7" s="19">
        <v>0.75</v>
      </c>
      <c r="H7" s="19">
        <v>0.25</v>
      </c>
      <c r="I7" s="19">
        <v>0</v>
      </c>
      <c r="J7" s="19">
        <v>1</v>
      </c>
      <c r="K7" s="19">
        <v>1</v>
      </c>
      <c r="L7" s="19">
        <v>0.25</v>
      </c>
      <c r="M7" s="19">
        <v>2</v>
      </c>
      <c r="N7" s="19">
        <v>0.5</v>
      </c>
      <c r="O7" s="19">
        <v>0</v>
      </c>
    </row>
    <row r="8" spans="1:15" x14ac:dyDescent="0.2">
      <c r="A8" s="2" t="s">
        <v>237</v>
      </c>
      <c r="B8" s="19">
        <v>0</v>
      </c>
      <c r="C8" s="19">
        <v>0</v>
      </c>
      <c r="D8" s="19">
        <v>0</v>
      </c>
      <c r="E8" s="19">
        <v>0</v>
      </c>
      <c r="F8" s="19">
        <v>0</v>
      </c>
      <c r="G8" s="19">
        <v>0</v>
      </c>
      <c r="H8" s="19">
        <v>0</v>
      </c>
      <c r="I8" s="19">
        <v>0</v>
      </c>
      <c r="J8" s="19">
        <v>0</v>
      </c>
      <c r="K8" s="19">
        <v>0</v>
      </c>
      <c r="L8" s="19">
        <v>0</v>
      </c>
      <c r="M8" s="19">
        <v>0</v>
      </c>
      <c r="N8" s="19">
        <v>0</v>
      </c>
      <c r="O8">
        <v>10</v>
      </c>
    </row>
    <row r="9" spans="1:15" x14ac:dyDescent="0.2">
      <c r="A9" s="2" t="s">
        <v>238</v>
      </c>
      <c r="B9" s="19">
        <v>0</v>
      </c>
      <c r="C9" s="19">
        <v>0</v>
      </c>
      <c r="D9" s="19">
        <v>0</v>
      </c>
      <c r="E9" s="19">
        <v>0</v>
      </c>
      <c r="F9" s="19">
        <v>0</v>
      </c>
      <c r="G9" s="19">
        <v>0</v>
      </c>
      <c r="H9" s="19">
        <v>0</v>
      </c>
      <c r="I9" s="19">
        <v>0</v>
      </c>
      <c r="J9" s="19">
        <v>0</v>
      </c>
      <c r="K9" s="19">
        <v>0</v>
      </c>
      <c r="L9" s="19">
        <v>0</v>
      </c>
      <c r="M9" s="19">
        <v>0</v>
      </c>
      <c r="N9" s="19">
        <v>0</v>
      </c>
      <c r="O9">
        <v>30</v>
      </c>
    </row>
    <row r="10" spans="1:15" x14ac:dyDescent="0.2">
      <c r="A10" s="2" t="s">
        <v>239</v>
      </c>
      <c r="B10" s="19">
        <v>0</v>
      </c>
      <c r="C10" s="19">
        <v>0</v>
      </c>
      <c r="D10" s="19">
        <v>0</v>
      </c>
      <c r="E10" s="19">
        <v>0</v>
      </c>
      <c r="F10" s="19">
        <v>0</v>
      </c>
      <c r="G10" s="19">
        <v>0</v>
      </c>
      <c r="H10" s="19">
        <v>0</v>
      </c>
      <c r="I10" s="19">
        <v>0</v>
      </c>
      <c r="J10" s="19">
        <v>0</v>
      </c>
      <c r="K10" s="19">
        <v>0</v>
      </c>
      <c r="L10" s="19">
        <v>0</v>
      </c>
      <c r="M10" s="19">
        <v>0</v>
      </c>
      <c r="N10" s="19">
        <v>0</v>
      </c>
      <c r="O10">
        <v>25</v>
      </c>
    </row>
    <row r="11" spans="1:15" x14ac:dyDescent="0.2">
      <c r="A11" s="2" t="s">
        <v>241</v>
      </c>
      <c r="B11" s="19">
        <v>0</v>
      </c>
      <c r="C11" s="19">
        <v>0</v>
      </c>
      <c r="D11" s="19">
        <v>0</v>
      </c>
      <c r="E11" s="19">
        <v>0</v>
      </c>
      <c r="F11" s="19">
        <v>0</v>
      </c>
      <c r="G11" s="19">
        <v>0</v>
      </c>
      <c r="H11" s="19">
        <v>0</v>
      </c>
      <c r="I11" s="19">
        <v>0</v>
      </c>
      <c r="J11" s="19">
        <v>0</v>
      </c>
      <c r="K11" s="19">
        <v>0</v>
      </c>
      <c r="L11" s="19">
        <v>0</v>
      </c>
      <c r="M11" s="19">
        <v>0</v>
      </c>
      <c r="N11" s="19">
        <v>0</v>
      </c>
      <c r="O11">
        <v>10</v>
      </c>
    </row>
    <row r="12" spans="1:15" x14ac:dyDescent="0.2">
      <c r="A12" s="2" t="s">
        <v>242</v>
      </c>
      <c r="B12" s="19">
        <v>0</v>
      </c>
      <c r="C12" s="19">
        <v>0</v>
      </c>
      <c r="D12" s="19">
        <v>0</v>
      </c>
      <c r="E12" s="19">
        <v>0</v>
      </c>
      <c r="F12" s="19">
        <v>0</v>
      </c>
      <c r="G12" s="19">
        <v>0</v>
      </c>
      <c r="H12" s="19">
        <v>0</v>
      </c>
      <c r="I12" s="19">
        <v>0</v>
      </c>
      <c r="J12" s="19">
        <v>0</v>
      </c>
      <c r="K12" s="19">
        <v>0</v>
      </c>
      <c r="L12" s="19">
        <v>0</v>
      </c>
      <c r="M12" s="19">
        <v>0</v>
      </c>
      <c r="N12" s="19">
        <v>0</v>
      </c>
      <c r="O12">
        <v>30</v>
      </c>
    </row>
    <row r="13" spans="1:15" x14ac:dyDescent="0.2">
      <c r="A13" s="2" t="s">
        <v>243</v>
      </c>
      <c r="B13" s="19">
        <v>0</v>
      </c>
      <c r="C13" s="19">
        <v>0</v>
      </c>
      <c r="D13" s="19">
        <v>0</v>
      </c>
      <c r="E13" s="19">
        <v>0</v>
      </c>
      <c r="F13" s="19">
        <v>0</v>
      </c>
      <c r="G13" s="19">
        <v>0</v>
      </c>
      <c r="H13" s="19">
        <v>0</v>
      </c>
      <c r="I13" s="19">
        <v>0</v>
      </c>
      <c r="J13" s="19">
        <v>0</v>
      </c>
      <c r="K13" s="19">
        <v>0</v>
      </c>
      <c r="L13" s="19">
        <v>0</v>
      </c>
      <c r="M13" s="19">
        <v>0</v>
      </c>
      <c r="N13" s="19">
        <v>0</v>
      </c>
      <c r="O13">
        <v>25</v>
      </c>
    </row>
    <row r="14" spans="1:15" x14ac:dyDescent="0.2">
      <c r="A14" t="s">
        <v>30</v>
      </c>
      <c r="B14" s="19">
        <v>0</v>
      </c>
      <c r="C14" s="19">
        <v>0</v>
      </c>
      <c r="D14" s="19">
        <v>0</v>
      </c>
      <c r="E14" s="19">
        <v>0</v>
      </c>
      <c r="F14" s="19">
        <v>0</v>
      </c>
      <c r="G14" s="19">
        <v>0</v>
      </c>
      <c r="H14" s="19">
        <v>0</v>
      </c>
      <c r="I14" s="19">
        <v>0</v>
      </c>
      <c r="J14" s="19">
        <v>0</v>
      </c>
      <c r="K14" s="19">
        <v>0</v>
      </c>
      <c r="L14" s="19">
        <v>0</v>
      </c>
      <c r="M14" s="19">
        <v>0</v>
      </c>
      <c r="N14" s="19">
        <v>0</v>
      </c>
      <c r="O14">
        <v>1</v>
      </c>
    </row>
    <row r="15" spans="1:15" x14ac:dyDescent="0.2">
      <c r="A15" t="s">
        <v>31</v>
      </c>
      <c r="B15" s="19">
        <v>0</v>
      </c>
      <c r="C15" s="19">
        <v>0</v>
      </c>
      <c r="D15" s="19">
        <v>0</v>
      </c>
      <c r="E15" s="19">
        <v>0</v>
      </c>
      <c r="F15" s="19">
        <v>0</v>
      </c>
      <c r="G15" s="19">
        <v>0</v>
      </c>
      <c r="H15" s="19">
        <v>0</v>
      </c>
      <c r="I15" s="19">
        <v>0</v>
      </c>
      <c r="J15" s="19">
        <v>0</v>
      </c>
      <c r="K15" s="19">
        <v>0</v>
      </c>
      <c r="L15" s="19">
        <v>0</v>
      </c>
      <c r="M15" s="19">
        <v>0</v>
      </c>
      <c r="N15" s="19">
        <v>0</v>
      </c>
      <c r="O15">
        <v>3</v>
      </c>
    </row>
    <row r="16" spans="1:15" x14ac:dyDescent="0.2">
      <c r="A16" t="s">
        <v>126</v>
      </c>
      <c r="B16" s="19">
        <v>0</v>
      </c>
      <c r="C16" s="19">
        <v>0</v>
      </c>
      <c r="D16" s="19">
        <v>0</v>
      </c>
      <c r="E16" s="19">
        <v>0</v>
      </c>
      <c r="F16" s="19">
        <v>0</v>
      </c>
      <c r="G16" s="19">
        <v>0</v>
      </c>
      <c r="H16" s="19">
        <v>0</v>
      </c>
      <c r="I16" s="19">
        <v>0</v>
      </c>
      <c r="J16" s="19">
        <v>0</v>
      </c>
      <c r="K16" s="19">
        <v>0</v>
      </c>
      <c r="L16" s="19">
        <v>0</v>
      </c>
      <c r="M16" s="19">
        <v>0</v>
      </c>
      <c r="N16" s="19">
        <v>0</v>
      </c>
      <c r="O16">
        <v>2.5</v>
      </c>
    </row>
    <row r="17" spans="1:15" x14ac:dyDescent="0.2">
      <c r="A17" t="s">
        <v>32</v>
      </c>
      <c r="B17" s="19">
        <v>0</v>
      </c>
      <c r="C17" s="19">
        <v>0</v>
      </c>
      <c r="D17" s="19">
        <v>0</v>
      </c>
      <c r="E17" s="19">
        <v>0</v>
      </c>
      <c r="F17" s="19">
        <v>0</v>
      </c>
      <c r="G17" s="19">
        <v>0</v>
      </c>
      <c r="H17" s="19">
        <v>0</v>
      </c>
      <c r="I17" s="19">
        <v>0</v>
      </c>
      <c r="J17" s="19">
        <v>0</v>
      </c>
      <c r="K17" s="19">
        <v>0</v>
      </c>
      <c r="L17" s="19">
        <v>0</v>
      </c>
      <c r="M17" s="19">
        <v>0</v>
      </c>
      <c r="N17" s="19">
        <v>0</v>
      </c>
      <c r="O17">
        <v>125</v>
      </c>
    </row>
    <row r="18" spans="1:15" x14ac:dyDescent="0.2">
      <c r="A18" t="s">
        <v>33</v>
      </c>
      <c r="B18" s="19">
        <v>0</v>
      </c>
      <c r="C18" s="19">
        <v>0</v>
      </c>
      <c r="D18" s="19">
        <v>0</v>
      </c>
      <c r="E18" s="19">
        <v>0</v>
      </c>
      <c r="F18" s="19">
        <v>0</v>
      </c>
      <c r="G18" s="19">
        <v>0</v>
      </c>
      <c r="H18" s="19">
        <v>0</v>
      </c>
      <c r="I18" s="19">
        <v>0</v>
      </c>
      <c r="J18" s="19">
        <v>0</v>
      </c>
      <c r="K18" s="19">
        <v>0</v>
      </c>
      <c r="L18" s="19">
        <v>0</v>
      </c>
      <c r="M18" s="19">
        <v>0</v>
      </c>
      <c r="N18" s="19">
        <v>0</v>
      </c>
      <c r="O18">
        <v>25</v>
      </c>
    </row>
    <row r="19" spans="1:15" x14ac:dyDescent="0.2">
      <c r="A19" t="s">
        <v>34</v>
      </c>
      <c r="B19" s="19">
        <v>0</v>
      </c>
      <c r="C19" s="19">
        <v>0</v>
      </c>
      <c r="D19" s="19">
        <v>0</v>
      </c>
      <c r="E19" s="19">
        <v>0</v>
      </c>
      <c r="F19" s="19">
        <v>0</v>
      </c>
      <c r="G19" s="19">
        <v>0</v>
      </c>
      <c r="H19" s="19">
        <v>0</v>
      </c>
      <c r="I19" s="19">
        <v>0</v>
      </c>
      <c r="J19" s="19">
        <v>0</v>
      </c>
      <c r="K19" s="19">
        <v>0</v>
      </c>
      <c r="L19" s="19">
        <v>0</v>
      </c>
      <c r="M19" s="19">
        <v>0</v>
      </c>
      <c r="N19" s="19">
        <v>0</v>
      </c>
      <c r="O19">
        <v>100</v>
      </c>
    </row>
    <row r="20" spans="1:15" x14ac:dyDescent="0.2">
      <c r="A20" t="s">
        <v>35</v>
      </c>
      <c r="B20" s="19">
        <v>0</v>
      </c>
      <c r="C20" s="19">
        <v>0</v>
      </c>
      <c r="D20" s="19">
        <v>0</v>
      </c>
      <c r="E20" s="19">
        <v>0</v>
      </c>
      <c r="F20" s="19">
        <v>0</v>
      </c>
      <c r="G20" s="19">
        <v>0</v>
      </c>
      <c r="H20" s="19">
        <v>0</v>
      </c>
      <c r="I20" s="19">
        <v>0</v>
      </c>
      <c r="J20" s="19">
        <v>0</v>
      </c>
      <c r="K20" s="19">
        <v>0</v>
      </c>
      <c r="L20" s="19">
        <v>0</v>
      </c>
      <c r="M20" s="19">
        <v>0</v>
      </c>
      <c r="N20" s="19">
        <v>0</v>
      </c>
      <c r="O20">
        <v>5</v>
      </c>
    </row>
    <row r="21" spans="1:15" x14ac:dyDescent="0.2">
      <c r="A21" t="s">
        <v>10</v>
      </c>
      <c r="B21" s="19">
        <v>0</v>
      </c>
      <c r="C21" s="19">
        <v>0</v>
      </c>
      <c r="D21" s="19">
        <v>0</v>
      </c>
      <c r="E21" s="19">
        <v>0</v>
      </c>
      <c r="F21" s="19">
        <v>0</v>
      </c>
      <c r="G21" s="19">
        <v>0</v>
      </c>
      <c r="H21" s="19">
        <v>0</v>
      </c>
      <c r="I21" s="19">
        <v>0</v>
      </c>
      <c r="J21" s="19">
        <v>0</v>
      </c>
      <c r="K21" s="19">
        <v>0</v>
      </c>
      <c r="L21" s="19">
        <v>0</v>
      </c>
      <c r="M21" s="19">
        <v>0</v>
      </c>
      <c r="N21" s="19">
        <v>0</v>
      </c>
      <c r="O21">
        <v>5</v>
      </c>
    </row>
    <row r="22" spans="1:15" x14ac:dyDescent="0.2">
      <c r="A22" t="s">
        <v>36</v>
      </c>
      <c r="B22" s="19">
        <v>0</v>
      </c>
      <c r="C22" s="19">
        <v>0</v>
      </c>
      <c r="D22" s="19">
        <v>0</v>
      </c>
      <c r="E22" s="19">
        <v>0</v>
      </c>
      <c r="F22" s="19">
        <v>0</v>
      </c>
      <c r="G22" s="19">
        <v>0</v>
      </c>
      <c r="H22" s="19">
        <v>0</v>
      </c>
      <c r="I22" s="19">
        <v>0</v>
      </c>
      <c r="J22" s="19">
        <v>0</v>
      </c>
      <c r="K22" s="19">
        <v>0</v>
      </c>
      <c r="L22" s="19">
        <v>0</v>
      </c>
      <c r="M22" s="19">
        <v>0</v>
      </c>
      <c r="N22" s="19">
        <v>0</v>
      </c>
      <c r="O22">
        <v>0.25</v>
      </c>
    </row>
    <row r="23" spans="1:15" x14ac:dyDescent="0.2">
      <c r="A23" t="s">
        <v>127</v>
      </c>
      <c r="B23" s="19">
        <v>0</v>
      </c>
      <c r="C23" s="19">
        <v>0</v>
      </c>
      <c r="D23" s="19">
        <v>0</v>
      </c>
      <c r="E23" s="19">
        <v>0</v>
      </c>
      <c r="F23" s="19">
        <v>0</v>
      </c>
      <c r="G23" s="19">
        <v>0</v>
      </c>
      <c r="H23" s="19">
        <v>0</v>
      </c>
      <c r="I23" s="19">
        <v>0</v>
      </c>
      <c r="J23" s="19">
        <v>0</v>
      </c>
      <c r="K23" s="19">
        <v>0</v>
      </c>
      <c r="L23" s="19">
        <v>0</v>
      </c>
      <c r="M23" s="19">
        <v>0</v>
      </c>
      <c r="N23" s="19">
        <v>0</v>
      </c>
      <c r="O23">
        <v>0.5</v>
      </c>
    </row>
    <row r="24" spans="1:15" x14ac:dyDescent="0.2">
      <c r="A24" t="s">
        <v>37</v>
      </c>
      <c r="B24" s="19">
        <v>0</v>
      </c>
      <c r="C24" s="19">
        <v>0</v>
      </c>
      <c r="D24" s="19">
        <v>0</v>
      </c>
      <c r="E24" s="19">
        <v>0</v>
      </c>
      <c r="F24" s="19">
        <v>0</v>
      </c>
      <c r="G24" s="19">
        <v>0</v>
      </c>
      <c r="H24" s="19">
        <v>0</v>
      </c>
      <c r="I24" s="19">
        <v>0</v>
      </c>
      <c r="J24" s="19">
        <v>0</v>
      </c>
      <c r="K24" s="19">
        <v>0</v>
      </c>
      <c r="L24" s="19">
        <v>0</v>
      </c>
      <c r="M24" s="19">
        <v>0</v>
      </c>
      <c r="N24" s="19">
        <v>0</v>
      </c>
      <c r="O24">
        <v>1</v>
      </c>
    </row>
    <row r="25" spans="1:15" x14ac:dyDescent="0.2">
      <c r="A25" t="s">
        <v>38</v>
      </c>
      <c r="B25" s="19">
        <v>0</v>
      </c>
      <c r="C25" s="19">
        <v>0</v>
      </c>
      <c r="D25" s="19">
        <v>0</v>
      </c>
      <c r="E25" s="19">
        <v>0</v>
      </c>
      <c r="F25" s="19">
        <v>0</v>
      </c>
      <c r="G25" s="19">
        <v>0</v>
      </c>
      <c r="H25" s="19">
        <v>0</v>
      </c>
      <c r="I25" s="19">
        <v>0</v>
      </c>
      <c r="J25" s="19">
        <v>0</v>
      </c>
      <c r="K25" s="19">
        <v>0</v>
      </c>
      <c r="L25" s="19">
        <v>0</v>
      </c>
      <c r="M25" s="19">
        <v>0</v>
      </c>
      <c r="N25" s="19">
        <v>0</v>
      </c>
      <c r="O25">
        <v>1</v>
      </c>
    </row>
    <row r="26" spans="1:15" ht="27" customHeight="1" x14ac:dyDescent="0.2">
      <c r="A26" t="s">
        <v>128</v>
      </c>
      <c r="B26" s="19">
        <v>0</v>
      </c>
      <c r="C26" s="19">
        <v>0</v>
      </c>
      <c r="D26" s="19">
        <v>0</v>
      </c>
      <c r="E26" s="19">
        <v>0</v>
      </c>
      <c r="F26" s="19">
        <v>0</v>
      </c>
      <c r="G26" s="19">
        <v>0</v>
      </c>
      <c r="H26" s="19">
        <v>0</v>
      </c>
      <c r="I26" s="19">
        <v>0</v>
      </c>
      <c r="J26" s="19">
        <v>0</v>
      </c>
      <c r="K26" s="19">
        <v>0</v>
      </c>
      <c r="L26" s="19">
        <v>0</v>
      </c>
      <c r="M26" s="19">
        <v>0</v>
      </c>
      <c r="N26" s="19">
        <v>0</v>
      </c>
      <c r="O26">
        <v>1</v>
      </c>
    </row>
    <row r="27" spans="1:15" x14ac:dyDescent="0.2">
      <c r="A27" t="s">
        <v>129</v>
      </c>
      <c r="B27" s="19">
        <v>0</v>
      </c>
      <c r="C27" s="19">
        <v>0</v>
      </c>
      <c r="D27" s="19">
        <v>0</v>
      </c>
      <c r="E27" s="19">
        <v>0</v>
      </c>
      <c r="F27" s="19">
        <v>0</v>
      </c>
      <c r="G27" s="19">
        <v>0</v>
      </c>
      <c r="H27" s="19">
        <v>0</v>
      </c>
      <c r="I27" s="19">
        <v>0</v>
      </c>
      <c r="J27" s="19">
        <v>0</v>
      </c>
      <c r="K27" s="19">
        <v>0</v>
      </c>
      <c r="L27" s="19">
        <v>0</v>
      </c>
      <c r="M27" s="19">
        <v>0</v>
      </c>
      <c r="N27" s="19">
        <v>0</v>
      </c>
      <c r="O27">
        <v>10</v>
      </c>
    </row>
    <row r="28" spans="1:15" x14ac:dyDescent="0.2">
      <c r="A28" t="s">
        <v>130</v>
      </c>
      <c r="B28" s="19">
        <v>0</v>
      </c>
      <c r="C28" s="19">
        <v>0</v>
      </c>
      <c r="D28" s="19">
        <v>0</v>
      </c>
      <c r="E28" s="19">
        <v>0</v>
      </c>
      <c r="F28" s="19">
        <v>0</v>
      </c>
      <c r="G28" s="19">
        <v>0</v>
      </c>
      <c r="H28" s="19">
        <v>0</v>
      </c>
      <c r="I28" s="19">
        <v>0</v>
      </c>
      <c r="J28" s="19">
        <v>0</v>
      </c>
      <c r="K28" s="19">
        <v>0</v>
      </c>
      <c r="L28" s="19">
        <v>0</v>
      </c>
      <c r="M28" s="19">
        <v>0</v>
      </c>
      <c r="N28" s="19">
        <v>0</v>
      </c>
      <c r="O28">
        <v>5</v>
      </c>
    </row>
    <row r="29" spans="1:15" x14ac:dyDescent="0.2">
      <c r="A29" t="s">
        <v>131</v>
      </c>
      <c r="B29" s="19">
        <v>0</v>
      </c>
      <c r="C29" s="19">
        <v>0</v>
      </c>
      <c r="D29" s="19">
        <v>0</v>
      </c>
      <c r="E29" s="19">
        <v>0</v>
      </c>
      <c r="F29" s="19">
        <v>0</v>
      </c>
      <c r="G29" s="19">
        <v>0</v>
      </c>
      <c r="H29" s="19">
        <v>0</v>
      </c>
      <c r="I29" s="19">
        <v>0</v>
      </c>
      <c r="J29" s="19">
        <v>0</v>
      </c>
      <c r="K29" s="19">
        <v>0</v>
      </c>
      <c r="L29" s="19">
        <v>0</v>
      </c>
      <c r="M29" s="19">
        <v>0</v>
      </c>
      <c r="N29" s="19">
        <v>0</v>
      </c>
      <c r="O29">
        <v>10</v>
      </c>
    </row>
    <row r="30" spans="1:15" x14ac:dyDescent="0.2">
      <c r="A30" t="s">
        <v>132</v>
      </c>
      <c r="B30" s="19">
        <v>0</v>
      </c>
      <c r="C30" s="19">
        <v>0</v>
      </c>
      <c r="D30" s="19">
        <v>0</v>
      </c>
      <c r="E30" s="19">
        <v>0</v>
      </c>
      <c r="F30" s="19">
        <v>0</v>
      </c>
      <c r="G30" s="19">
        <v>0</v>
      </c>
      <c r="H30" s="19">
        <v>0</v>
      </c>
      <c r="I30" s="19">
        <v>0</v>
      </c>
      <c r="J30" s="19">
        <v>0</v>
      </c>
      <c r="K30" s="19">
        <v>0</v>
      </c>
      <c r="L30" s="19">
        <v>0</v>
      </c>
      <c r="M30" s="19">
        <v>0</v>
      </c>
      <c r="N30" s="19">
        <v>0</v>
      </c>
      <c r="O30">
        <v>2.5</v>
      </c>
    </row>
    <row r="31" spans="1:15" x14ac:dyDescent="0.2">
      <c r="A31" t="s">
        <v>133</v>
      </c>
      <c r="B31" s="19">
        <v>0</v>
      </c>
      <c r="C31" s="19">
        <v>0</v>
      </c>
      <c r="D31" s="19">
        <v>0</v>
      </c>
      <c r="E31" s="19">
        <v>0</v>
      </c>
      <c r="F31" s="19">
        <v>0</v>
      </c>
      <c r="G31" s="19">
        <v>0</v>
      </c>
      <c r="H31" s="19">
        <v>0</v>
      </c>
      <c r="I31" s="19">
        <v>0</v>
      </c>
      <c r="J31" s="19">
        <v>0</v>
      </c>
      <c r="K31" s="19">
        <v>0</v>
      </c>
      <c r="L31" s="19">
        <v>0</v>
      </c>
      <c r="M31" s="19">
        <v>0</v>
      </c>
      <c r="N31" s="19">
        <v>0</v>
      </c>
      <c r="O31">
        <v>10</v>
      </c>
    </row>
    <row r="32" spans="1:15" x14ac:dyDescent="0.2">
      <c r="A32" t="s">
        <v>134</v>
      </c>
      <c r="B32" s="19">
        <v>0</v>
      </c>
      <c r="C32" s="19">
        <v>0</v>
      </c>
      <c r="D32" s="19">
        <v>0</v>
      </c>
      <c r="E32" s="19">
        <v>0</v>
      </c>
      <c r="F32" s="19">
        <v>0</v>
      </c>
      <c r="G32" s="19">
        <v>0</v>
      </c>
      <c r="H32" s="19">
        <v>0</v>
      </c>
      <c r="I32" s="19">
        <v>0</v>
      </c>
      <c r="J32" s="19">
        <v>0</v>
      </c>
      <c r="K32" s="19">
        <v>0</v>
      </c>
      <c r="L32" s="19">
        <v>0</v>
      </c>
      <c r="M32" s="19">
        <v>0</v>
      </c>
      <c r="N32" s="19">
        <v>0</v>
      </c>
      <c r="O32">
        <v>10</v>
      </c>
    </row>
    <row r="33" spans="1:15" x14ac:dyDescent="0.2">
      <c r="A33" t="s">
        <v>135</v>
      </c>
      <c r="B33" s="19">
        <v>0</v>
      </c>
      <c r="C33" s="19">
        <v>0</v>
      </c>
      <c r="D33" s="19">
        <v>0</v>
      </c>
      <c r="E33" s="19">
        <v>0</v>
      </c>
      <c r="F33" s="19">
        <v>0</v>
      </c>
      <c r="G33" s="19">
        <v>0</v>
      </c>
      <c r="H33" s="19">
        <v>0</v>
      </c>
      <c r="I33" s="19">
        <v>0</v>
      </c>
      <c r="J33" s="19">
        <v>0</v>
      </c>
      <c r="K33" s="19">
        <v>0</v>
      </c>
      <c r="L33" s="19">
        <v>0</v>
      </c>
      <c r="M33" s="19">
        <v>0</v>
      </c>
      <c r="N33" s="19">
        <v>0</v>
      </c>
      <c r="O33">
        <v>10</v>
      </c>
    </row>
    <row r="34" spans="1:15" x14ac:dyDescent="0.2">
      <c r="A34" t="s">
        <v>97</v>
      </c>
      <c r="B34" s="19">
        <v>0</v>
      </c>
      <c r="C34" s="19">
        <v>0</v>
      </c>
      <c r="D34" s="19">
        <v>0</v>
      </c>
      <c r="E34" s="19">
        <v>0</v>
      </c>
      <c r="F34" s="19">
        <v>0</v>
      </c>
      <c r="G34" s="19">
        <v>0</v>
      </c>
      <c r="H34" s="19">
        <v>0</v>
      </c>
      <c r="I34" s="19">
        <v>0</v>
      </c>
      <c r="J34" s="19">
        <v>0</v>
      </c>
      <c r="K34" s="19">
        <v>0</v>
      </c>
      <c r="L34" s="19">
        <v>0</v>
      </c>
      <c r="M34" s="19">
        <v>0</v>
      </c>
      <c r="N34" s="19">
        <v>0</v>
      </c>
      <c r="O34">
        <v>5</v>
      </c>
    </row>
  </sheetData>
  <phoneticPr fontId="21" type="noConversion"/>
  <pageMargins left="0.75" right="0.75" top="1" bottom="1" header="0.5" footer="0.5"/>
  <pageSetup orientation="landscape" horizontalDpi="0" verticalDpi="0" r:id="rId1"/>
  <headerFooter alignWithMargins="0">
    <oddHeader>&amp;CAppendix 3 (Mass Appraisal) Rules</oddHeader>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Mass Cover Sheet</vt:lpstr>
      <vt:lpstr>Appx 3 (Mass) Hours</vt:lpstr>
      <vt:lpstr>Appx 3 (Mass) Rules</vt:lpstr>
      <vt:lpstr>Appx 1 (Res) Hours</vt:lpstr>
      <vt:lpstr>Appx 1 (Res) Rules</vt:lpstr>
      <vt:lpstr>Appendix 1 Rules</vt:lpstr>
      <vt:lpstr>Appx 2 (Comm) Hours</vt:lpstr>
      <vt:lpstr>Appx 2 (Comm) Rules</vt:lpstr>
      <vt:lpstr>Appendix 3 Rules</vt:lpstr>
      <vt:lpstr>Sheet1</vt:lpstr>
      <vt:lpstr>a1_hours</vt:lpstr>
      <vt:lpstr>a1_rules</vt:lpstr>
      <vt:lpstr>a3_hours</vt:lpstr>
      <vt:lpstr>A3_Rule</vt:lpstr>
      <vt:lpstr>App_3_lookup</vt:lpstr>
      <vt:lpstr>'Appendix 1 Rules'!Print_Titles</vt:lpstr>
      <vt:lpstr>'Appendix 3 Rules'!Print_Titles</vt:lpstr>
      <vt:lpstr>'Appx 1 (Res) Hours'!Print_Titles</vt:lpstr>
      <vt:lpstr>'Appx 2 (Comm) Hours'!Print_Titles</vt:lpstr>
      <vt:lpstr>'Appx 2 (Comm) Rules'!Print_Titles</vt:lpstr>
      <vt:lpstr>'Appx 3 (Mass) Hours'!Print_Titles</vt:lpstr>
      <vt:lpstr>Rule_2</vt:lpstr>
    </vt:vector>
  </TitlesOfParts>
  <Company>Dept of Commerce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Manning</dc:creator>
  <cp:lastModifiedBy>Kendelle Christiansen</cp:lastModifiedBy>
  <cp:lastPrinted>2015-09-19T15:59:53Z</cp:lastPrinted>
  <dcterms:created xsi:type="dcterms:W3CDTF">2008-07-02T21:50:01Z</dcterms:created>
  <dcterms:modified xsi:type="dcterms:W3CDTF">2016-02-03T20:20:11Z</dcterms:modified>
</cp:coreProperties>
</file>